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worksheets/sheet9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10" tabRatio="617"/>
  </bookViews>
  <sheets>
    <sheet name="Promotions by Protected Charact" sheetId="1" r:id="rId1"/>
    <sheet name="Applications by Protected Chara" sheetId="2" r:id="rId2"/>
    <sheet name="Leavers by Protected Chara" sheetId="23" r:id="rId3"/>
    <sheet name="Starters by Protected Char" sheetId="22" r:id="rId4"/>
    <sheet name="Staff by Sexual Orientation" sheetId="6" r:id="rId5"/>
    <sheet name="Sex Orientation Table" sheetId="3" state="hidden" r:id="rId6"/>
    <sheet name="Staff by Religion" sheetId="8" r:id="rId7"/>
    <sheet name="Religion Table" sheetId="7" state="hidden" r:id="rId8"/>
    <sheet name="Staff by Disability" sheetId="25" r:id="rId9"/>
    <sheet name="Disability Table" sheetId="9" state="hidden" r:id="rId10"/>
    <sheet name="Full or Part-Time and by Gender" sheetId="14" r:id="rId11"/>
    <sheet name="Full&amp;PT and Gender Table" sheetId="11" state="hidden" r:id="rId12"/>
    <sheet name="Staff by Age Band" sheetId="16" r:id="rId13"/>
    <sheet name="Staff by Age Band Table" sheetId="15" state="hidden" r:id="rId14"/>
    <sheet name="Staff by Ethnic Origin " sheetId="18" r:id="rId15"/>
    <sheet name="Ethnic Origin Table" sheetId="17" state="hidden" r:id="rId16"/>
    <sheet name="Staff Age Profile" sheetId="21" r:id="rId17"/>
    <sheet name="Age Profile Table" sheetId="19" state="hidden" r:id="rId18"/>
  </sheets>
  <calcPr calcId="145621"/>
</workbook>
</file>

<file path=xl/calcChain.xml><?xml version="1.0" encoding="utf-8"?>
<calcChain xmlns="http://schemas.openxmlformats.org/spreadsheetml/2006/main">
  <c r="C32" i="23" l="1"/>
  <c r="B32" i="23"/>
  <c r="L12" i="15" l="1"/>
  <c r="L10" i="15"/>
  <c r="L8" i="15"/>
  <c r="L6" i="15"/>
  <c r="L4" i="15"/>
  <c r="L2" i="15"/>
  <c r="L1" i="15"/>
  <c r="B33" i="22"/>
  <c r="F19" i="23"/>
  <c r="B12" i="2"/>
  <c r="F26" i="1"/>
  <c r="G21" i="1" s="1"/>
  <c r="F18" i="1"/>
  <c r="G14" i="1" s="1"/>
  <c r="B20" i="1"/>
  <c r="C24" i="1" s="1"/>
  <c r="C23" i="1" l="1"/>
  <c r="C7" i="2"/>
  <c r="C8" i="2"/>
  <c r="C9" i="2"/>
  <c r="C10" i="2"/>
  <c r="C11" i="2"/>
  <c r="C12" i="2"/>
  <c r="C6" i="2"/>
  <c r="G26" i="1"/>
  <c r="G22" i="1"/>
  <c r="G23" i="1"/>
  <c r="G24" i="1"/>
  <c r="G25" i="1"/>
  <c r="G18" i="1"/>
  <c r="G15" i="1"/>
  <c r="G17" i="1"/>
  <c r="G16" i="1"/>
  <c r="B25" i="1"/>
  <c r="F31" i="23" l="1"/>
  <c r="G22" i="2" l="1"/>
  <c r="G28" i="2"/>
  <c r="G30" i="2"/>
  <c r="G26" i="2"/>
  <c r="G25" i="2"/>
  <c r="G23" i="2"/>
  <c r="G29" i="2"/>
  <c r="G27" i="2"/>
  <c r="G24" i="2"/>
  <c r="G16" i="2"/>
  <c r="G13" i="2"/>
  <c r="G14" i="2"/>
  <c r="G15" i="2"/>
  <c r="C40" i="2"/>
  <c r="C41" i="2"/>
  <c r="C39" i="2"/>
  <c r="C20" i="1"/>
  <c r="C16" i="1"/>
  <c r="C17" i="1"/>
  <c r="C18" i="1"/>
  <c r="C19" i="1"/>
  <c r="C15" i="1"/>
  <c r="F33" i="22"/>
  <c r="F20" i="22"/>
  <c r="F10" i="22"/>
  <c r="B12" i="22"/>
  <c r="G15" i="22" s="1"/>
  <c r="F10" i="23"/>
  <c r="B12" i="23"/>
  <c r="F10" i="1"/>
  <c r="G7" i="1" s="1"/>
  <c r="B38" i="23"/>
  <c r="B39" i="22"/>
  <c r="B9" i="19"/>
  <c r="B42" i="2"/>
  <c r="F31" i="2"/>
  <c r="B34" i="2"/>
  <c r="F17" i="2"/>
  <c r="F9" i="2"/>
  <c r="B11" i="1"/>
  <c r="C9" i="1" s="1"/>
  <c r="G8" i="2" l="1"/>
  <c r="G7" i="2"/>
  <c r="G6" i="2"/>
  <c r="G9" i="2"/>
  <c r="C22" i="22"/>
  <c r="C26" i="22"/>
  <c r="C16" i="22"/>
  <c r="C32" i="22"/>
  <c r="C42" i="2"/>
  <c r="C31" i="22"/>
  <c r="C19" i="22"/>
  <c r="C23" i="22"/>
  <c r="C27" i="22"/>
  <c r="C24" i="22"/>
  <c r="C28" i="22"/>
  <c r="C17" i="22"/>
  <c r="C20" i="22"/>
  <c r="C25" i="22"/>
  <c r="C29" i="22"/>
  <c r="C18" i="22"/>
  <c r="C21" i="22"/>
  <c r="C30" i="22"/>
  <c r="G24" i="23"/>
  <c r="G14" i="23"/>
  <c r="G15" i="23"/>
  <c r="G18" i="23"/>
  <c r="G16" i="23"/>
  <c r="G17" i="23"/>
  <c r="C20" i="2"/>
  <c r="C24" i="2"/>
  <c r="C28" i="2"/>
  <c r="C32" i="2"/>
  <c r="C21" i="2"/>
  <c r="C25" i="2"/>
  <c r="C29" i="2"/>
  <c r="C33" i="2"/>
  <c r="C18" i="2"/>
  <c r="C22" i="2"/>
  <c r="C26" i="2"/>
  <c r="C30" i="2"/>
  <c r="C17" i="2"/>
  <c r="C19" i="2"/>
  <c r="C23" i="2"/>
  <c r="C27" i="2"/>
  <c r="C31" i="2"/>
  <c r="C6" i="22"/>
  <c r="G32" i="22"/>
  <c r="G20" i="22"/>
  <c r="G19" i="22"/>
  <c r="G9" i="22"/>
  <c r="C39" i="22"/>
  <c r="C9" i="22"/>
  <c r="G28" i="22"/>
  <c r="G29" i="22"/>
  <c r="G16" i="22"/>
  <c r="G18" i="22"/>
  <c r="G7" i="22"/>
  <c r="C38" i="22"/>
  <c r="C10" i="22"/>
  <c r="G33" i="22"/>
  <c r="G30" i="22"/>
  <c r="G25" i="22"/>
  <c r="G17" i="22"/>
  <c r="G8" i="22"/>
  <c r="C37" i="22"/>
  <c r="C7" i="22"/>
  <c r="C11" i="22"/>
  <c r="G26" i="22"/>
  <c r="G31" i="22"/>
  <c r="G27" i="22"/>
  <c r="G10" i="22"/>
  <c r="G6" i="22"/>
  <c r="C8" i="22"/>
  <c r="C9" i="23"/>
  <c r="C37" i="23"/>
  <c r="G25" i="23"/>
  <c r="G27" i="23"/>
  <c r="C6" i="23"/>
  <c r="C7" i="23"/>
  <c r="G6" i="23"/>
  <c r="G26" i="23"/>
  <c r="G30" i="23"/>
  <c r="C11" i="23"/>
  <c r="G9" i="23"/>
  <c r="G28" i="23"/>
  <c r="C10" i="23"/>
  <c r="G8" i="23"/>
  <c r="G29" i="23"/>
  <c r="C8" i="23"/>
  <c r="C36" i="23"/>
  <c r="G7" i="23"/>
  <c r="G31" i="2"/>
  <c r="G17" i="2"/>
  <c r="C25" i="1"/>
  <c r="G9" i="1"/>
  <c r="G6" i="1"/>
  <c r="G8" i="1"/>
  <c r="G10" i="1"/>
  <c r="C8" i="1"/>
  <c r="C6" i="1"/>
  <c r="C7" i="1"/>
  <c r="C10" i="1"/>
  <c r="G31" i="23" l="1"/>
  <c r="C34" i="2"/>
  <c r="C12" i="22"/>
  <c r="G10" i="23"/>
  <c r="C38" i="23"/>
  <c r="C11" i="1"/>
  <c r="G19" i="23"/>
  <c r="C21" i="23"/>
  <c r="C30" i="23"/>
  <c r="C19" i="23"/>
  <c r="C22" i="23"/>
  <c r="C23" i="23"/>
  <c r="C18" i="23"/>
  <c r="C27" i="23"/>
  <c r="C28" i="23"/>
  <c r="C24" i="23"/>
  <c r="C25" i="23"/>
  <c r="C31" i="23"/>
  <c r="C26" i="23"/>
  <c r="C20" i="23"/>
  <c r="C29" i="23"/>
  <c r="C17" i="23"/>
</calcChain>
</file>

<file path=xl/sharedStrings.xml><?xml version="1.0" encoding="utf-8"?>
<sst xmlns="http://schemas.openxmlformats.org/spreadsheetml/2006/main" count="279" uniqueCount="114">
  <si>
    <t>By Age</t>
  </si>
  <si>
    <t>No</t>
  </si>
  <si>
    <t>%</t>
  </si>
  <si>
    <t>By Ethnic Origin</t>
  </si>
  <si>
    <t>White British</t>
  </si>
  <si>
    <t>White - Any Other Background</t>
  </si>
  <si>
    <t>Asian or Asian British - Indian</t>
  </si>
  <si>
    <t>Black or Black British - African</t>
  </si>
  <si>
    <t>By Gender</t>
  </si>
  <si>
    <t>Female</t>
  </si>
  <si>
    <t>Male</t>
  </si>
  <si>
    <t>By Disability</t>
  </si>
  <si>
    <t>Undefined</t>
  </si>
  <si>
    <t xml:space="preserve"> </t>
  </si>
  <si>
    <t xml:space="preserve">By Sexual Orientation </t>
  </si>
  <si>
    <t>I do not wish to disclose</t>
  </si>
  <si>
    <t>By Religion</t>
  </si>
  <si>
    <t>Atheism</t>
  </si>
  <si>
    <t>Islam</t>
  </si>
  <si>
    <t>Other</t>
  </si>
  <si>
    <t>16 - 24</t>
  </si>
  <si>
    <t>25 - 34</t>
  </si>
  <si>
    <t>35 - 44</t>
  </si>
  <si>
    <t>45 - 54</t>
  </si>
  <si>
    <t>56+</t>
  </si>
  <si>
    <t>Mixed - White &amp; Black Caribbean</t>
  </si>
  <si>
    <t>FTE</t>
  </si>
  <si>
    <t>Christianity</t>
  </si>
  <si>
    <t>Yes</t>
  </si>
  <si>
    <t>Bi-sexual</t>
  </si>
  <si>
    <t>Mixed - White &amp; Asian</t>
  </si>
  <si>
    <t>Buddhism</t>
  </si>
  <si>
    <t>Hinduism</t>
  </si>
  <si>
    <t>Black or Black British - Caribbean</t>
  </si>
  <si>
    <t>Judaism</t>
  </si>
  <si>
    <t>Chinese</t>
  </si>
  <si>
    <t>Sikhism</t>
  </si>
  <si>
    <t>Any Other Ethnic Group</t>
  </si>
  <si>
    <t>Undisclosed</t>
  </si>
  <si>
    <t>55 - 64</t>
  </si>
  <si>
    <t>65+</t>
  </si>
  <si>
    <t>Bisexual</t>
  </si>
  <si>
    <t>I do not wish to disclose my religion/belief</t>
  </si>
  <si>
    <t>Not Declared</t>
  </si>
  <si>
    <t>Part-Time</t>
  </si>
  <si>
    <t>Full-Time</t>
  </si>
  <si>
    <t>Under 20</t>
  </si>
  <si>
    <t>20 - 29</t>
  </si>
  <si>
    <t>30 - 39</t>
  </si>
  <si>
    <t>40 - 49</t>
  </si>
  <si>
    <t>50 - 59</t>
  </si>
  <si>
    <t>All Other Ethnic Origins</t>
  </si>
  <si>
    <t>60 - 69</t>
  </si>
  <si>
    <t>Over 70</t>
  </si>
  <si>
    <t>Not Stated</t>
  </si>
  <si>
    <t>16 - 25</t>
  </si>
  <si>
    <t>26 - 35</t>
  </si>
  <si>
    <t>36 - 45</t>
  </si>
  <si>
    <t>46 - 55</t>
  </si>
  <si>
    <t>56 - 65</t>
  </si>
  <si>
    <t>Mixed - White &amp; Black African</t>
  </si>
  <si>
    <t>HC</t>
  </si>
  <si>
    <t>Asian or Asian British - Pakistani</t>
  </si>
  <si>
    <t>Mixed - Any other mixed background</t>
  </si>
  <si>
    <t>Asisan or Asian British - Indian</t>
  </si>
  <si>
    <t>Asian or Asian British - Any other Asian background</t>
  </si>
  <si>
    <t>WHITE - British</t>
  </si>
  <si>
    <t>WHITE - Irish</t>
  </si>
  <si>
    <t>WHITE - Any other white background</t>
  </si>
  <si>
    <t>ASIAN or ASIAN BRITISH - Indian</t>
  </si>
  <si>
    <t>ASIAN or ASIAN BRITISH - Pakistani</t>
  </si>
  <si>
    <t>ASIAN or ASIAN BRITISH - Bangladeshi</t>
  </si>
  <si>
    <t>ASIAN or ASIAN BRITISH - Any other Asian background</t>
  </si>
  <si>
    <t>MIXED - White &amp; Black Caribbean</t>
  </si>
  <si>
    <t>MIXED - White &amp; Black African</t>
  </si>
  <si>
    <t>MIXED - White &amp; Asian</t>
  </si>
  <si>
    <t>MIXED - any other mixed background</t>
  </si>
  <si>
    <t>BLACK or BLACK BRITISH - Caribbean</t>
  </si>
  <si>
    <t>BLACK or BLACK BRITISH - African</t>
  </si>
  <si>
    <t>BLACK or BLACK BRITISH - Any other black background</t>
  </si>
  <si>
    <t>OTHER ETHNIC GROUP - Chinese</t>
  </si>
  <si>
    <t>OTHER ETHNIC GROUP - Any other ethnic group</t>
  </si>
  <si>
    <t>66 and above</t>
  </si>
  <si>
    <t>A White - British</t>
  </si>
  <si>
    <t>B White - Irish</t>
  </si>
  <si>
    <t>C White - Any other White background</t>
  </si>
  <si>
    <t>D Mixed - White &amp; Black Caribbean</t>
  </si>
  <si>
    <t>F Mixed - White &amp; Asian</t>
  </si>
  <si>
    <t>G Mixed - Any other mixed background</t>
  </si>
  <si>
    <t>H Asian or Asian British - Indian</t>
  </si>
  <si>
    <t>J Asian or Asian British - Pakistani</t>
  </si>
  <si>
    <t>L Asian or Asian British - Any other Asian background</t>
  </si>
  <si>
    <t>N Black or Black British - African</t>
  </si>
  <si>
    <t>R Chinese</t>
  </si>
  <si>
    <t>S Any Other Ethnic Group</t>
  </si>
  <si>
    <t>White - British</t>
  </si>
  <si>
    <t>White - Irish</t>
  </si>
  <si>
    <t>White - Any other White background</t>
  </si>
  <si>
    <t>65 and above</t>
  </si>
  <si>
    <t>SE Other Specified</t>
  </si>
  <si>
    <t>K Asian or Asian British - Bangladeshi</t>
  </si>
  <si>
    <t>P Black or Black British - Any other Black background</t>
  </si>
  <si>
    <t>M Black or Black British - Caribbean</t>
  </si>
  <si>
    <t>STARTERS BY PROTECTED CHARACTERISTICS                                                                                   APRIL 2017 - MARCH 2018</t>
  </si>
  <si>
    <t>Total No of Starters - 640 HC</t>
  </si>
  <si>
    <t>Gay or Lesbian</t>
  </si>
  <si>
    <t>Heterosexual or Straight</t>
  </si>
  <si>
    <t>PROMOTIONS BY PROTECTED CHARACTERISTICS - APRIL 2017 - MARCH 2018</t>
  </si>
  <si>
    <t>Total No of Promotions - 79 HC</t>
  </si>
  <si>
    <t>APPLICATIONS BY PROTECTED CHARACTERISTICS                APRIL 2017 - MARCH 2018</t>
  </si>
  <si>
    <t>Total HC of Applications - 5117 HC</t>
  </si>
  <si>
    <t>LEAVERS BY PROTECTED CHARACTERISTICS APRIL 2017 - MARCH 2018</t>
  </si>
  <si>
    <t>Total No of Leavers - 690 HC</t>
  </si>
  <si>
    <t>Gay or lesbian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</si>
</sst>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####0"/>
    <numFmt numFmtId="165" formatCode="#########0.00%"/>
    <numFmt numFmtId="166" formatCode="#,###,##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10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0" fontId="0" fillId="0" borderId="1" xfId="0" applyNumberForma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ont="1" applyFill="1"/>
    <xf numFmtId="10" fontId="0" fillId="2" borderId="0" xfId="0" applyNumberFormat="1" applyFont="1" applyFill="1"/>
    <xf numFmtId="0" fontId="2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vertical="top"/>
    </xf>
    <xf numFmtId="165" fontId="3" fillId="2" borderId="3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/>
    </xf>
    <xf numFmtId="165" fontId="3" fillId="2" borderId="0" xfId="0" applyNumberFormat="1" applyFont="1" applyFill="1" applyBorder="1" applyAlignment="1">
      <alignment horizontal="right" vertical="top"/>
    </xf>
    <xf numFmtId="2" fontId="1" fillId="0" borderId="0" xfId="0" applyNumberFormat="1" applyFont="1"/>
    <xf numFmtId="2" fontId="1" fillId="0" borderId="0" xfId="0" applyNumberFormat="1" applyFont="1" applyBorder="1"/>
    <xf numFmtId="2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/>
    <xf numFmtId="3" fontId="1" fillId="0" borderId="4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2" fontId="1" fillId="0" borderId="1" xfId="0" applyNumberFormat="1" applyFont="1" applyFill="1" applyBorder="1" applyAlignment="1">
      <alignment horizontal="left"/>
    </xf>
    <xf numFmtId="0" fontId="2" fillId="2" borderId="2" xfId="1" applyFont="1" applyFill="1" applyBorder="1" applyAlignment="1">
      <alignment horizontal="left" vertical="top" wrapText="1"/>
    </xf>
    <xf numFmtId="166" fontId="2" fillId="2" borderId="3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left" vertical="top" wrapText="1"/>
    </xf>
    <xf numFmtId="166" fontId="2" fillId="2" borderId="0" xfId="1" applyNumberFormat="1" applyFont="1" applyFill="1" applyBorder="1" applyAlignment="1">
      <alignment horizontal="center" vertical="top"/>
    </xf>
    <xf numFmtId="0" fontId="2" fillId="2" borderId="6" xfId="1" applyFont="1" applyFill="1" applyBorder="1" applyAlignment="1">
      <alignment horizontal="left" vertical="top" wrapText="1"/>
    </xf>
    <xf numFmtId="166" fontId="2" fillId="2" borderId="7" xfId="1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vertical="center"/>
    </xf>
    <xf numFmtId="0" fontId="1" fillId="0" borderId="0" xfId="0" applyFont="1" applyBorder="1" applyAlignment="1">
      <alignment wrapText="1"/>
    </xf>
    <xf numFmtId="0" fontId="0" fillId="2" borderId="1" xfId="0" applyNumberFormat="1" applyFont="1" applyFill="1" applyBorder="1"/>
    <xf numFmtId="1" fontId="3" fillId="2" borderId="3" xfId="0" applyNumberFormat="1" applyFont="1" applyFill="1" applyBorder="1" applyAlignment="1">
      <alignment horizontal="right" vertical="top"/>
    </xf>
    <xf numFmtId="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worksheet" Target="worksheets/sheet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chartsheet" Target="chart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6.xml"/><Relationship Id="rId10" Type="http://schemas.openxmlformats.org/officeDocument/2006/relationships/worksheet" Target="worksheets/sheet7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 by Sexual Orientation as at 31st</a:t>
            </a:r>
            <a:r>
              <a:rPr lang="en-US" baseline="0"/>
              <a:t> March 2018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00206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dLbl>
              <c:idx val="2"/>
              <c:layout>
                <c:manualLayout>
                  <c:x val="-4.8213369439362554E-3"/>
                  <c:y val="-0.1121778194653567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tx1"/>
                      </a:solidFill>
                      <a:latin typeface="+mn-lt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8094977124788779E-2"/>
                  <c:y val="-8.4311537860275301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6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4548795525431378E-3"/>
                  <c:y val="2.00136581673372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+mn-lt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'Sex Orientation Table'!$A$3:$A$7</c:f>
              <c:strCache>
                <c:ptCount val="5"/>
                <c:pt idx="0">
                  <c:v>Bisexual</c:v>
                </c:pt>
                <c:pt idx="1">
                  <c:v>Gay or lesbian</c:v>
                </c:pt>
                <c:pt idx="2">
                  <c:v>Heterosexual or Straight</c:v>
                </c:pt>
                <c:pt idx="3">
                  <c:v>Not Stated</c:v>
                </c:pt>
                <c:pt idx="4">
                  <c:v>Undefined</c:v>
                </c:pt>
              </c:strCache>
            </c:strRef>
          </c:cat>
          <c:val>
            <c:numRef>
              <c:f>'Sex Orientation Table'!$B$3:$B$7</c:f>
              <c:numCache>
                <c:formatCode>General</c:formatCode>
                <c:ptCount val="5"/>
                <c:pt idx="0">
                  <c:v>12</c:v>
                </c:pt>
                <c:pt idx="1">
                  <c:v>21</c:v>
                </c:pt>
                <c:pt idx="2">
                  <c:v>1235</c:v>
                </c:pt>
                <c:pt idx="3">
                  <c:v>268</c:v>
                </c:pt>
                <c:pt idx="4">
                  <c:v>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6E-4D69-84C4-471180A8C5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 by Religion as at 31st March 2018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chemeClr val="accent6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002060"/>
              </a:solidFill>
            </c:spPr>
          </c:dPt>
          <c:dLbls>
            <c:dLbl>
              <c:idx val="0"/>
              <c:layout>
                <c:manualLayout>
                  <c:x val="-1.9251603753849343E-2"/>
                  <c:y val="-1.2694227699873925E-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tx1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5392289468405343E-2"/>
                  <c:y val="-0.13132660827028245"/>
                </c:manualLayout>
              </c:layout>
              <c:tx>
                <c:rich>
                  <a:bodyPr/>
                  <a:lstStyle/>
                  <a:p>
                    <a:pPr>
                      <a:defRPr sz="1600" b="1">
                        <a:solidFill>
                          <a:schemeClr val="tx1"/>
                        </a:solidFill>
                        <a:latin typeface="+mn-lt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Christianity, 780, 35%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tx1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1.5673325064355481E-2"/>
                  <c:y val="-2.9852836509301067E-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tx1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tx1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'Religion Table'!$A$1:$A$9</c:f>
              <c:strCache>
                <c:ptCount val="9"/>
                <c:pt idx="0">
                  <c:v>Atheism</c:v>
                </c:pt>
                <c:pt idx="1">
                  <c:v>Buddhism</c:v>
                </c:pt>
                <c:pt idx="2">
                  <c:v>Christianity</c:v>
                </c:pt>
                <c:pt idx="3">
                  <c:v>Hinduism</c:v>
                </c:pt>
                <c:pt idx="4">
                  <c:v>I do not wish to disclose my religion/belief</c:v>
                </c:pt>
                <c:pt idx="5">
                  <c:v>Islam</c:v>
                </c:pt>
                <c:pt idx="6">
                  <c:v>Other</c:v>
                </c:pt>
                <c:pt idx="7">
                  <c:v>Judaism</c:v>
                </c:pt>
                <c:pt idx="8">
                  <c:v>Undefined</c:v>
                </c:pt>
              </c:strCache>
            </c:strRef>
          </c:cat>
          <c:val>
            <c:numRef>
              <c:f>'Religion Table'!$B$1:$B$9</c:f>
              <c:numCache>
                <c:formatCode>0</c:formatCode>
                <c:ptCount val="9"/>
                <c:pt idx="0">
                  <c:v>235</c:v>
                </c:pt>
                <c:pt idx="1">
                  <c:v>8</c:v>
                </c:pt>
                <c:pt idx="2">
                  <c:v>780</c:v>
                </c:pt>
                <c:pt idx="3">
                  <c:v>18</c:v>
                </c:pt>
                <c:pt idx="4">
                  <c:v>334</c:v>
                </c:pt>
                <c:pt idx="5">
                  <c:v>25</c:v>
                </c:pt>
                <c:pt idx="6">
                  <c:v>134</c:v>
                </c:pt>
                <c:pt idx="7">
                  <c:v>1</c:v>
                </c:pt>
                <c:pt idx="8">
                  <c:v>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77-4162-B7B5-6E006B8B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 by Disability as at 31st March 2018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2060"/>
              </a:solidFill>
            </c:spPr>
          </c:dPt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'Disability Table'!$A$1:$A$4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Not Declared</c:v>
                </c:pt>
                <c:pt idx="3">
                  <c:v>Undefined</c:v>
                </c:pt>
              </c:strCache>
            </c:strRef>
          </c:cat>
          <c:val>
            <c:numRef>
              <c:f>'Disability Table'!$B$1:$B$4</c:f>
              <c:numCache>
                <c:formatCode>0</c:formatCode>
                <c:ptCount val="4"/>
                <c:pt idx="0">
                  <c:v>41</c:v>
                </c:pt>
                <c:pt idx="1">
                  <c:v>1162</c:v>
                </c:pt>
                <c:pt idx="2">
                  <c:v>94</c:v>
                </c:pt>
                <c:pt idx="3">
                  <c:v>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7E-4DF5-9190-D07CC8EF4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 by Full or Part-Time and Gender as at 31st</a:t>
            </a:r>
            <a:r>
              <a:rPr lang="en-US" baseline="0"/>
              <a:t> March 2018</a:t>
            </a:r>
            <a:endParaRPr lang="en-US"/>
          </a:p>
        </c:rich>
      </c:tx>
      <c:layout>
        <c:manualLayout>
          <c:xMode val="edge"/>
          <c:yMode val="edge"/>
          <c:x val="0.16936473661287971"/>
          <c:y val="8.378870073084200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AB-489C-927A-22A55ED2DD3B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</c:spPr>
          </c:dPt>
          <c:dLbls>
            <c:dLbl>
              <c:idx val="0"/>
              <c:layout>
                <c:manualLayout>
                  <c:x val="-0.25861593736905031"/>
                  <c:y val="-5.9950753734152352E-2"/>
                </c:manualLayout>
              </c:layout>
              <c:tx>
                <c:rich>
                  <a:bodyPr/>
                  <a:lstStyle/>
                  <a:p>
                    <a:pPr>
                      <a:defRPr sz="1600" b="1"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Part-Time</a:t>
                    </a:r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  <a:r>
                      <a:rPr lang="en-US">
                        <a:solidFill>
                          <a:schemeClr val="bg1"/>
                        </a:solidFill>
                      </a:rPr>
                      <a:t>1281, 58%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2179275567879472"/>
                  <c:y val="0.14089083799194899"/>
                </c:manualLayout>
              </c:layout>
              <c:tx>
                <c:rich>
                  <a:bodyPr/>
                  <a:lstStyle/>
                  <a:p>
                    <a:pPr>
                      <a:defRPr sz="1600" b="1"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Full Time 940, 42%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'Full&amp;PT and Gender Table'!$A$1:$A$2</c:f>
              <c:strCache>
                <c:ptCount val="2"/>
                <c:pt idx="0">
                  <c:v>Part-Time</c:v>
                </c:pt>
                <c:pt idx="1">
                  <c:v>Full-Time</c:v>
                </c:pt>
              </c:strCache>
            </c:strRef>
          </c:cat>
          <c:val>
            <c:numRef>
              <c:f>'Full&amp;PT and Gender Table'!$B$1:$B$2</c:f>
              <c:numCache>
                <c:formatCode>0</c:formatCode>
                <c:ptCount val="2"/>
                <c:pt idx="0">
                  <c:v>1281</c:v>
                </c:pt>
                <c:pt idx="1">
                  <c:v>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AB-489C-927A-22A55ED2D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 by Age Band as at 31st March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28544127827371"/>
          <c:y val="0.18151276215530049"/>
          <c:w val="0.50538573620645677"/>
          <c:h val="0.772545811717238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002060"/>
              </a:solidFill>
            </c:spPr>
          </c:dPt>
          <c:dPt>
            <c:idx val="5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6.6984955663357576E-2"/>
                  <c:y val="4.425917737696240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'Staff by Age Band Table'!$A$1:$A$7</c:f>
              <c:strCache>
                <c:ptCount val="7"/>
                <c:pt idx="0">
                  <c:v>Under 20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Over 70</c:v>
                </c:pt>
              </c:strCache>
            </c:strRef>
          </c:cat>
          <c:val>
            <c:numRef>
              <c:f>'Staff by Age Band Table'!$B$1:$B$7</c:f>
              <c:numCache>
                <c:formatCode>0</c:formatCode>
                <c:ptCount val="7"/>
                <c:pt idx="0">
                  <c:v>42</c:v>
                </c:pt>
                <c:pt idx="1">
                  <c:v>393</c:v>
                </c:pt>
                <c:pt idx="2">
                  <c:v>490</c:v>
                </c:pt>
                <c:pt idx="3">
                  <c:v>510</c:v>
                </c:pt>
                <c:pt idx="4">
                  <c:v>565</c:v>
                </c:pt>
                <c:pt idx="5">
                  <c:v>210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C0-4CD6-BF03-31DC3AD000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 by Ethnic Origin as at 31st March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094169897062601"/>
          <c:y val="0.15662304448481817"/>
          <c:w val="0.50446731273510581"/>
          <c:h val="0.772383964935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002060"/>
              </a:solidFill>
            </c:spPr>
          </c:dPt>
          <c:dLbls>
            <c:dLbl>
              <c:idx val="0"/>
              <c:layout>
                <c:manualLayout>
                  <c:x val="-0.10322674497025562"/>
                  <c:y val="-0.2744487290089698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25-4515-94F6-FB09B1F9A7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'Ethnic Origin Table'!$A$1:$A$2</c:f>
              <c:strCache>
                <c:ptCount val="2"/>
                <c:pt idx="0">
                  <c:v>White British</c:v>
                </c:pt>
                <c:pt idx="1">
                  <c:v>All Other Ethnic Origins</c:v>
                </c:pt>
              </c:strCache>
            </c:strRef>
          </c:cat>
          <c:val>
            <c:numRef>
              <c:f>'Ethnic Origin Table'!$B$1:$B$2</c:f>
              <c:numCache>
                <c:formatCode>0</c:formatCode>
                <c:ptCount val="2"/>
                <c:pt idx="0">
                  <c:v>1700</c:v>
                </c:pt>
                <c:pt idx="1">
                  <c:v>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25-4515-94F6-FB09B1F9A7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 Profile by Age Band as at 31st March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Age Profile</c:v>
          </c:tx>
          <c:spPr>
            <a:solidFill>
              <a:srgbClr val="002060"/>
            </a:solidFill>
          </c:spPr>
          <c:invertIfNegative val="0"/>
          <c:cat>
            <c:strRef>
              <c:f>'Age Profile Table'!$A$2:$A$8</c:f>
              <c:strCache>
                <c:ptCount val="7"/>
                <c:pt idx="0">
                  <c:v>Under 20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Over 70</c:v>
                </c:pt>
              </c:strCache>
            </c:strRef>
          </c:cat>
          <c:val>
            <c:numRef>
              <c:f>'Age Profile Table'!$B$2:$B$8</c:f>
              <c:numCache>
                <c:formatCode>General</c:formatCode>
                <c:ptCount val="7"/>
                <c:pt idx="0">
                  <c:v>42</c:v>
                </c:pt>
                <c:pt idx="1">
                  <c:v>393</c:v>
                </c:pt>
                <c:pt idx="2">
                  <c:v>490</c:v>
                </c:pt>
                <c:pt idx="3">
                  <c:v>510</c:v>
                </c:pt>
                <c:pt idx="4">
                  <c:v>565</c:v>
                </c:pt>
                <c:pt idx="5">
                  <c:v>210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FE-4CEB-A2C4-C3318BD9C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90112"/>
        <c:axId val="75291648"/>
      </c:barChart>
      <c:catAx>
        <c:axId val="7529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291648"/>
        <c:crosses val="autoZero"/>
        <c:auto val="1"/>
        <c:lblAlgn val="ctr"/>
        <c:lblOffset val="100"/>
        <c:noMultiLvlLbl val="0"/>
      </c:catAx>
      <c:valAx>
        <c:axId val="7529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90112"/>
        <c:crosses val="autoZero"/>
        <c:crossBetween val="between"/>
      </c:valAx>
      <c:dTable>
        <c:showHorzBorder val="1"/>
        <c:showVertBorder val="1"/>
        <c:showOutline val="1"/>
        <c:showKeys val="0"/>
        <c:txPr>
          <a:bodyPr/>
          <a:lstStyle/>
          <a:p>
            <a:pPr rtl="0">
              <a:defRPr sz="1400"/>
            </a:pPr>
            <a:endParaRPr lang="en-US"/>
          </a:p>
        </c:txPr>
      </c:dTable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0.12876</cdr:x>
      <cdr:y>0.18964</cdr:y>
    </cdr:from>
    <cdr:to>
      <cdr:x>0.22703</cdr:x>
      <cdr:y>0.33907</cdr:y>
    </cdr:to>
    <cdr:sp macro="" textlink="">
      <cdr:nvSpPr>
        <cdr:cNvPr id="3" name="TextBox 2"/>
        <cdr:cNvSpPr txBox="1"/>
      </cdr:nvSpPr>
      <cdr:spPr>
        <a:xfrm xmlns:a="http://schemas.openxmlformats.org/drawingml/2006/main" rot="19208206">
          <a:off x="1197987" y="1154282"/>
          <a:ext cx="914400" cy="909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600"/>
        </a:p>
        <a:p xmlns:a="http://schemas.openxmlformats.org/drawingml/2006/main">
          <a:endParaRPr lang="en-GB" sz="1600"/>
        </a:p>
      </cdr:txBody>
    </cdr:sp>
  </cdr:relSizeAnchor>
  <cdr:relSizeAnchor xmlns:cdr="http://schemas.openxmlformats.org/drawingml/2006/chartDrawing">
    <cdr:from>
      <cdr:x>0.32137</cdr:x>
      <cdr:y>0.33253</cdr:y>
    </cdr:from>
    <cdr:to>
      <cdr:x>0.43718</cdr:x>
      <cdr:y>0.55686</cdr:y>
    </cdr:to>
    <cdr:sp macro="" textlink="">
      <cdr:nvSpPr>
        <cdr:cNvPr id="4" name="TextBox 3"/>
        <cdr:cNvSpPr txBox="1"/>
      </cdr:nvSpPr>
      <cdr:spPr>
        <a:xfrm xmlns:a="http://schemas.openxmlformats.org/drawingml/2006/main" rot="20174623">
          <a:off x="2990132" y="2024037"/>
          <a:ext cx="1077510" cy="1365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bg1"/>
              </a:solidFill>
            </a:rPr>
            <a:t>Female</a:t>
          </a:r>
          <a:r>
            <a:rPr lang="en-GB" sz="1400" b="1">
              <a:solidFill>
                <a:schemeClr val="bg1"/>
              </a:solidFill>
            </a:rPr>
            <a:t> - 69.25%</a:t>
          </a:r>
        </a:p>
        <a:p xmlns:a="http://schemas.openxmlformats.org/drawingml/2006/main">
          <a:r>
            <a:rPr lang="en-GB" sz="1400" b="1">
              <a:solidFill>
                <a:schemeClr val="bg1"/>
              </a:solidFill>
            </a:rPr>
            <a:t>Male - 30.74%</a:t>
          </a:r>
        </a:p>
      </cdr:txBody>
    </cdr:sp>
  </cdr:relSizeAnchor>
  <cdr:relSizeAnchor xmlns:cdr="http://schemas.openxmlformats.org/drawingml/2006/chartDrawing">
    <cdr:from>
      <cdr:x>0.52185</cdr:x>
      <cdr:y>0.30153</cdr:y>
    </cdr:from>
    <cdr:to>
      <cdr:x>0.66382</cdr:x>
      <cdr:y>0.45176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855427" y="1835305"/>
          <a:ext cx="132095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0.53016</cdr:x>
      <cdr:y>0.29757</cdr:y>
    </cdr:from>
    <cdr:to>
      <cdr:x>0.66724</cdr:x>
      <cdr:y>0.41033</cdr:y>
    </cdr:to>
    <cdr:sp macro="" textlink="">
      <cdr:nvSpPr>
        <cdr:cNvPr id="6" name="TextBox 5"/>
        <cdr:cNvSpPr txBox="1"/>
      </cdr:nvSpPr>
      <cdr:spPr>
        <a:xfrm xmlns:a="http://schemas.openxmlformats.org/drawingml/2006/main" rot="790028">
          <a:off x="4932730" y="1811240"/>
          <a:ext cx="1275499" cy="686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>
              <a:solidFill>
                <a:schemeClr val="bg1"/>
              </a:solidFill>
            </a:rPr>
            <a:t>Female</a:t>
          </a:r>
          <a:r>
            <a:rPr lang="en-GB" sz="1400" b="1" baseline="0">
              <a:solidFill>
                <a:schemeClr val="bg1"/>
              </a:solidFill>
            </a:rPr>
            <a:t> - 83.68%</a:t>
          </a:r>
        </a:p>
        <a:p xmlns:a="http://schemas.openxmlformats.org/drawingml/2006/main">
          <a:r>
            <a:rPr lang="en-GB" sz="1400" b="1" baseline="0">
              <a:solidFill>
                <a:schemeClr val="bg1"/>
              </a:solidFill>
            </a:rPr>
            <a:t>Male - 16.31%</a:t>
          </a:r>
          <a:endParaRPr lang="en-GB" sz="1400" b="1">
            <a:solidFill>
              <a:schemeClr val="bg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0.65918</cdr:x>
      <cdr:y>0.19275</cdr:y>
    </cdr:from>
    <cdr:to>
      <cdr:x>0.98377</cdr:x>
      <cdr:y>0.57824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33171" y="1173201"/>
          <a:ext cx="3020121" cy="2346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Working Population 16 - 64</a:t>
          </a:r>
        </a:p>
        <a:p xmlns:a="http://schemas.openxmlformats.org/drawingml/2006/main">
          <a:pPr algn="ctr"/>
          <a:endParaRPr lang="en-GB" sz="1100" b="1"/>
        </a:p>
        <a:p xmlns:a="http://schemas.openxmlformats.org/drawingml/2006/main">
          <a:pPr algn="l"/>
          <a:r>
            <a:rPr lang="en-GB" sz="1100" b="1"/>
            <a:t>                      	Great Britain	North Somerset</a:t>
          </a:r>
        </a:p>
        <a:p xmlns:a="http://schemas.openxmlformats.org/drawingml/2006/main">
          <a:pPr algn="ctr"/>
          <a:endParaRPr lang="en-GB" sz="1100" b="1"/>
        </a:p>
        <a:p xmlns:a="http://schemas.openxmlformats.org/drawingml/2006/main">
          <a:pPr algn="l"/>
          <a:r>
            <a:rPr lang="en-GB" sz="1100" b="1" baseline="0"/>
            <a:t>Total	63.10%	58.40%</a:t>
          </a:r>
        </a:p>
        <a:p xmlns:a="http://schemas.openxmlformats.org/drawingml/2006/main">
          <a:pPr algn="l"/>
          <a:r>
            <a:rPr lang="en-GB" sz="1100" b="1" baseline="0"/>
            <a:t>Male	63.80%	59.00%</a:t>
          </a:r>
        </a:p>
        <a:p xmlns:a="http://schemas.openxmlformats.org/drawingml/2006/main">
          <a:pPr algn="l"/>
          <a:r>
            <a:rPr lang="en-GB" sz="1100" b="1" baseline="0"/>
            <a:t>Female	62.40%	57.90%					 		</a:t>
          </a:r>
          <a:endParaRPr lang="en-GB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0.08115</cdr:x>
      <cdr:y>0.20611</cdr:y>
    </cdr:from>
    <cdr:to>
      <cdr:x>0.17943</cdr:x>
      <cdr:y>0.35634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5030" y="12545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 b="1"/>
            <a:t>England - 20.25%</a:t>
          </a:r>
        </a:p>
        <a:p xmlns:a="http://schemas.openxmlformats.org/drawingml/2006/main">
          <a:r>
            <a:rPr lang="en-GB" sz="1200" b="1"/>
            <a:t>North Somerset - 5.93%</a:t>
          </a: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0.76779</cdr:x>
      <cdr:y>0.78053</cdr:y>
    </cdr:from>
    <cdr:to>
      <cdr:x>0.86607</cdr:x>
      <cdr:y>0.93076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43750" y="475088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 b="1"/>
            <a:t>England - 79.75%</a:t>
          </a:r>
        </a:p>
        <a:p xmlns:a="http://schemas.openxmlformats.org/drawingml/2006/main">
          <a:r>
            <a:rPr lang="en-GB" sz="1200" b="1"/>
            <a:t>North Somerset - 94.07%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/>
  </sheetViews>
  <sheetFormatPr defaultRowHeight="15" x14ac:dyDescent="0.25"/>
  <cols>
    <col min="1" max="1" width="47.140625" style="8" bestFit="1" customWidth="1"/>
    <col min="2" max="3" width="9.140625" style="16"/>
    <col min="4" max="4" width="5.7109375" style="8" customWidth="1"/>
    <col min="5" max="5" width="22.5703125" style="8" customWidth="1"/>
    <col min="6" max="6" width="9.140625" style="30"/>
    <col min="7" max="7" width="10.140625" style="16" bestFit="1" customWidth="1"/>
  </cols>
  <sheetData>
    <row r="1" spans="1:7" s="29" customFormat="1" ht="30" x14ac:dyDescent="0.25">
      <c r="A1" s="25" t="s">
        <v>107</v>
      </c>
      <c r="B1" s="26"/>
      <c r="C1" s="26" t="s">
        <v>13</v>
      </c>
      <c r="D1" s="27"/>
      <c r="E1" s="27"/>
      <c r="F1" s="33"/>
      <c r="G1" s="28"/>
    </row>
    <row r="2" spans="1:7" ht="14.45" x14ac:dyDescent="0.3">
      <c r="A2" s="5"/>
      <c r="B2" s="13"/>
      <c r="C2" s="13"/>
    </row>
    <row r="3" spans="1:7" ht="14.45" x14ac:dyDescent="0.3">
      <c r="A3" s="5" t="s">
        <v>108</v>
      </c>
      <c r="B3" s="13"/>
      <c r="C3" s="13"/>
    </row>
    <row r="4" spans="1:7" s="4" customFormat="1" ht="14.45" x14ac:dyDescent="0.3">
      <c r="A4" s="5"/>
      <c r="B4" s="13"/>
      <c r="C4" s="13"/>
      <c r="D4" s="5"/>
      <c r="E4" s="5"/>
      <c r="F4" s="31"/>
      <c r="G4" s="13"/>
    </row>
    <row r="5" spans="1:7" ht="14.45" x14ac:dyDescent="0.3">
      <c r="A5" s="3" t="s">
        <v>0</v>
      </c>
      <c r="B5" s="14" t="s">
        <v>61</v>
      </c>
      <c r="C5" s="14" t="s">
        <v>2</v>
      </c>
      <c r="E5" s="7" t="s">
        <v>11</v>
      </c>
      <c r="F5" s="14" t="s">
        <v>61</v>
      </c>
      <c r="G5" s="18" t="s">
        <v>2</v>
      </c>
    </row>
    <row r="6" spans="1:7" ht="14.45" x14ac:dyDescent="0.3">
      <c r="A6" s="9" t="s">
        <v>20</v>
      </c>
      <c r="B6" s="14">
        <v>7</v>
      </c>
      <c r="C6" s="15">
        <f>B6/$B$11</f>
        <v>8.8607594936708861E-2</v>
      </c>
      <c r="E6" s="9" t="s">
        <v>1</v>
      </c>
      <c r="F6" s="41">
        <v>40</v>
      </c>
      <c r="G6" s="15">
        <f>F6/$F$10</f>
        <v>0.50632911392405067</v>
      </c>
    </row>
    <row r="7" spans="1:7" ht="14.45" x14ac:dyDescent="0.3">
      <c r="A7" s="9" t="s">
        <v>21</v>
      </c>
      <c r="B7" s="14">
        <v>22</v>
      </c>
      <c r="C7" s="15">
        <f t="shared" ref="C7:C10" si="0">B7/$B$11</f>
        <v>0.27848101265822783</v>
      </c>
      <c r="E7" s="9" t="s">
        <v>43</v>
      </c>
      <c r="F7" s="41">
        <v>4</v>
      </c>
      <c r="G7" s="15">
        <f>F7/$F$10</f>
        <v>5.0632911392405063E-2</v>
      </c>
    </row>
    <row r="8" spans="1:7" ht="14.45" x14ac:dyDescent="0.3">
      <c r="A8" s="9" t="s">
        <v>22</v>
      </c>
      <c r="B8" s="14">
        <v>23</v>
      </c>
      <c r="C8" s="15">
        <f t="shared" si="0"/>
        <v>0.29113924050632911</v>
      </c>
      <c r="E8" s="9" t="s">
        <v>38</v>
      </c>
      <c r="F8" s="41">
        <v>35</v>
      </c>
      <c r="G8" s="15">
        <f>F8/$F$10</f>
        <v>0.44303797468354428</v>
      </c>
    </row>
    <row r="9" spans="1:7" ht="14.45" x14ac:dyDescent="0.3">
      <c r="A9" s="9" t="s">
        <v>23</v>
      </c>
      <c r="B9" s="14">
        <v>21</v>
      </c>
      <c r="C9" s="15">
        <f t="shared" si="0"/>
        <v>0.26582278481012656</v>
      </c>
      <c r="E9" s="9" t="s">
        <v>28</v>
      </c>
      <c r="F9" s="45">
        <v>0</v>
      </c>
      <c r="G9" s="43">
        <f>F9/$F$10</f>
        <v>0</v>
      </c>
    </row>
    <row r="10" spans="1:7" ht="14.45" x14ac:dyDescent="0.3">
      <c r="A10" s="9" t="s">
        <v>24</v>
      </c>
      <c r="B10" s="41">
        <v>6</v>
      </c>
      <c r="C10" s="15">
        <f t="shared" si="0"/>
        <v>7.5949367088607597E-2</v>
      </c>
      <c r="F10" s="46">
        <f>SUM(F6:F9)</f>
        <v>79</v>
      </c>
      <c r="G10" s="44">
        <f t="shared" ref="G10" si="1">F10/$F$10</f>
        <v>1</v>
      </c>
    </row>
    <row r="11" spans="1:7" ht="14.45" x14ac:dyDescent="0.3">
      <c r="A11" s="10"/>
      <c r="B11" s="16">
        <f>SUM(B6:B10)</f>
        <v>79</v>
      </c>
      <c r="C11" s="17">
        <f>SUM(C6:C10)</f>
        <v>0.99999999999999989</v>
      </c>
      <c r="G11" s="44" t="s">
        <v>13</v>
      </c>
    </row>
    <row r="12" spans="1:7" ht="14.45" x14ac:dyDescent="0.3">
      <c r="A12" s="10"/>
    </row>
    <row r="13" spans="1:7" ht="14.45" x14ac:dyDescent="0.3">
      <c r="A13" s="10"/>
      <c r="E13" s="7" t="s">
        <v>14</v>
      </c>
      <c r="F13" s="14" t="s">
        <v>61</v>
      </c>
      <c r="G13" s="18" t="s">
        <v>2</v>
      </c>
    </row>
    <row r="14" spans="1:7" x14ac:dyDescent="0.25">
      <c r="A14" s="3" t="s">
        <v>3</v>
      </c>
      <c r="B14" s="14" t="s">
        <v>61</v>
      </c>
      <c r="C14" s="14" t="s">
        <v>2</v>
      </c>
      <c r="E14" s="38" t="s">
        <v>41</v>
      </c>
      <c r="F14" s="14">
        <v>1</v>
      </c>
      <c r="G14" s="15">
        <f>F14/$F$18</f>
        <v>1.2658227848101266E-2</v>
      </c>
    </row>
    <row r="15" spans="1:7" x14ac:dyDescent="0.25">
      <c r="A15" s="9" t="s">
        <v>4</v>
      </c>
      <c r="B15" s="41">
        <v>69</v>
      </c>
      <c r="C15" s="15">
        <f t="shared" ref="C15:C20" si="2">B15/$B$20</f>
        <v>0.87341772151898733</v>
      </c>
      <c r="E15" s="9" t="s">
        <v>106</v>
      </c>
      <c r="F15" s="41">
        <v>49</v>
      </c>
      <c r="G15" s="15">
        <f>F15/$F$18</f>
        <v>0.620253164556962</v>
      </c>
    </row>
    <row r="16" spans="1:7" x14ac:dyDescent="0.25">
      <c r="A16" s="9" t="s">
        <v>5</v>
      </c>
      <c r="B16" s="41">
        <v>2</v>
      </c>
      <c r="C16" s="15">
        <f t="shared" si="2"/>
        <v>2.5316455696202531E-2</v>
      </c>
      <c r="E16" s="11" t="s">
        <v>15</v>
      </c>
      <c r="F16" s="41">
        <v>6</v>
      </c>
      <c r="G16" s="15">
        <f>F16/$F$18</f>
        <v>7.5949367088607597E-2</v>
      </c>
    </row>
    <row r="17" spans="1:7" x14ac:dyDescent="0.25">
      <c r="A17" s="9" t="s">
        <v>64</v>
      </c>
      <c r="B17" s="41">
        <v>6</v>
      </c>
      <c r="C17" s="15">
        <f t="shared" si="2"/>
        <v>7.5949367088607597E-2</v>
      </c>
      <c r="E17" s="11" t="s">
        <v>38</v>
      </c>
      <c r="F17" s="41">
        <v>23</v>
      </c>
      <c r="G17" s="15">
        <f>F17/$F$18</f>
        <v>0.29113924050632911</v>
      </c>
    </row>
    <row r="18" spans="1:7" x14ac:dyDescent="0.25">
      <c r="A18" s="9" t="s">
        <v>7</v>
      </c>
      <c r="B18" s="41">
        <v>1</v>
      </c>
      <c r="C18" s="15">
        <f t="shared" si="2"/>
        <v>1.2658227848101266E-2</v>
      </c>
      <c r="F18" s="46">
        <f>SUM(F13:F17)</f>
        <v>79</v>
      </c>
      <c r="G18" s="15">
        <f t="shared" ref="G18" si="3">F18/$F$18</f>
        <v>1</v>
      </c>
    </row>
    <row r="19" spans="1:7" x14ac:dyDescent="0.25">
      <c r="A19" s="9" t="s">
        <v>33</v>
      </c>
      <c r="B19" s="47">
        <v>1</v>
      </c>
      <c r="C19" s="15">
        <f t="shared" si="2"/>
        <v>1.2658227848101266E-2</v>
      </c>
      <c r="F19" s="42"/>
    </row>
    <row r="20" spans="1:7" x14ac:dyDescent="0.25">
      <c r="B20" s="16">
        <f>SUM(B15:B19)</f>
        <v>79</v>
      </c>
      <c r="C20" s="15">
        <f t="shared" si="2"/>
        <v>1</v>
      </c>
      <c r="E20" s="7" t="s">
        <v>16</v>
      </c>
      <c r="F20" s="41" t="s">
        <v>61</v>
      </c>
      <c r="G20" s="18" t="s">
        <v>2</v>
      </c>
    </row>
    <row r="21" spans="1:7" x14ac:dyDescent="0.25">
      <c r="B21" s="42" t="s">
        <v>13</v>
      </c>
      <c r="E21" s="11" t="s">
        <v>17</v>
      </c>
      <c r="F21" s="41">
        <v>13</v>
      </c>
      <c r="G21" s="15">
        <f t="shared" ref="G21:G26" si="4">F21/$F$26</f>
        <v>0.16666666666666666</v>
      </c>
    </row>
    <row r="22" spans="1:7" x14ac:dyDescent="0.25">
      <c r="A22" s="3" t="s">
        <v>8</v>
      </c>
      <c r="B22" s="41" t="s">
        <v>61</v>
      </c>
      <c r="C22" s="14" t="s">
        <v>2</v>
      </c>
      <c r="E22" s="11" t="s">
        <v>27</v>
      </c>
      <c r="F22" s="41">
        <v>29</v>
      </c>
      <c r="G22" s="15">
        <f t="shared" si="4"/>
        <v>0.37179487179487181</v>
      </c>
    </row>
    <row r="23" spans="1:7" x14ac:dyDescent="0.25">
      <c r="A23" s="9" t="s">
        <v>9</v>
      </c>
      <c r="B23" s="41">
        <v>69</v>
      </c>
      <c r="C23" s="15">
        <f t="shared" ref="C23:C24" si="5">B23/$B$20</f>
        <v>0.87341772151898733</v>
      </c>
      <c r="E23" s="11" t="s">
        <v>15</v>
      </c>
      <c r="F23" s="41">
        <v>8</v>
      </c>
      <c r="G23" s="15">
        <f t="shared" si="4"/>
        <v>0.10256410256410256</v>
      </c>
    </row>
    <row r="24" spans="1:7" x14ac:dyDescent="0.25">
      <c r="A24" s="9" t="s">
        <v>10</v>
      </c>
      <c r="B24" s="41">
        <v>13</v>
      </c>
      <c r="C24" s="15">
        <f t="shared" si="5"/>
        <v>0.16455696202531644</v>
      </c>
      <c r="E24" s="12" t="s">
        <v>19</v>
      </c>
      <c r="F24" s="48">
        <v>5</v>
      </c>
      <c r="G24" s="15">
        <f t="shared" si="4"/>
        <v>6.4102564102564097E-2</v>
      </c>
    </row>
    <row r="25" spans="1:7" x14ac:dyDescent="0.25">
      <c r="B25" s="42">
        <f>SUM(B23:B24)</f>
        <v>82</v>
      </c>
      <c r="C25" s="17">
        <f>SUM(C23:C24)</f>
        <v>1.0379746835443038</v>
      </c>
      <c r="E25" s="12" t="s">
        <v>38</v>
      </c>
      <c r="F25" s="48">
        <v>23</v>
      </c>
      <c r="G25" s="15">
        <f t="shared" si="4"/>
        <v>0.29487179487179488</v>
      </c>
    </row>
    <row r="26" spans="1:7" x14ac:dyDescent="0.25">
      <c r="B26" s="42"/>
      <c r="F26" s="46">
        <f>SUM(F21:F25)</f>
        <v>78</v>
      </c>
      <c r="G26" s="15">
        <f t="shared" si="4"/>
        <v>1</v>
      </c>
    </row>
    <row r="27" spans="1:7" x14ac:dyDescent="0.25">
      <c r="B27" s="42"/>
    </row>
    <row r="28" spans="1:7" x14ac:dyDescent="0.25">
      <c r="B28" s="42"/>
    </row>
  </sheetData>
  <sortState ref="E19:E22">
    <sortCondition ref="E19:E22"/>
  </sortState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5" x14ac:dyDescent="0.25"/>
  <cols>
    <col min="1" max="1" width="22.140625" customWidth="1"/>
  </cols>
  <sheetData>
    <row r="1" spans="1:2" x14ac:dyDescent="0.3">
      <c r="A1" t="s">
        <v>4</v>
      </c>
      <c r="B1" s="84">
        <v>1700</v>
      </c>
    </row>
    <row r="2" spans="1:2" x14ac:dyDescent="0.3">
      <c r="A2" t="s">
        <v>51</v>
      </c>
      <c r="B2" s="84">
        <v>521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9" sqref="B9"/>
    </sheetView>
  </sheetViews>
  <sheetFormatPr defaultRowHeight="15" x14ac:dyDescent="0.25"/>
  <sheetData>
    <row r="1" spans="1:2" x14ac:dyDescent="0.3">
      <c r="B1" t="s">
        <v>26</v>
      </c>
    </row>
    <row r="2" spans="1:2" x14ac:dyDescent="0.3">
      <c r="A2" t="s">
        <v>46</v>
      </c>
      <c r="B2">
        <v>42</v>
      </c>
    </row>
    <row r="3" spans="1:2" x14ac:dyDescent="0.3">
      <c r="A3" t="s">
        <v>47</v>
      </c>
      <c r="B3">
        <v>393</v>
      </c>
    </row>
    <row r="4" spans="1:2" x14ac:dyDescent="0.3">
      <c r="A4" t="s">
        <v>48</v>
      </c>
      <c r="B4">
        <v>490</v>
      </c>
    </row>
    <row r="5" spans="1:2" x14ac:dyDescent="0.3">
      <c r="A5" t="s">
        <v>49</v>
      </c>
      <c r="B5">
        <v>510</v>
      </c>
    </row>
    <row r="6" spans="1:2" x14ac:dyDescent="0.3">
      <c r="A6" t="s">
        <v>50</v>
      </c>
      <c r="B6">
        <v>565</v>
      </c>
    </row>
    <row r="7" spans="1:2" x14ac:dyDescent="0.3">
      <c r="A7" t="s">
        <v>52</v>
      </c>
      <c r="B7">
        <v>210</v>
      </c>
    </row>
    <row r="8" spans="1:2" x14ac:dyDescent="0.3">
      <c r="A8" t="s">
        <v>53</v>
      </c>
      <c r="B8">
        <v>11</v>
      </c>
    </row>
    <row r="9" spans="1:2" x14ac:dyDescent="0.3">
      <c r="B9">
        <f>SUM(B2:B8)</f>
        <v>2221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15" x14ac:dyDescent="0.25"/>
  <cols>
    <col min="1" max="1" width="49.5703125" style="8" bestFit="1" customWidth="1"/>
    <col min="2" max="2" width="9.140625" style="42"/>
    <col min="3" max="3" width="9.140625" style="16"/>
    <col min="4" max="4" width="5.28515625" style="8" customWidth="1"/>
    <col min="5" max="5" width="22.42578125" style="8" customWidth="1"/>
    <col min="6" max="7" width="9.140625" style="35"/>
  </cols>
  <sheetData>
    <row r="1" spans="1:15" s="29" customFormat="1" ht="30" x14ac:dyDescent="0.25">
      <c r="A1" s="25" t="s">
        <v>109</v>
      </c>
      <c r="B1" s="52"/>
      <c r="C1" s="26" t="s">
        <v>13</v>
      </c>
      <c r="D1" s="27"/>
      <c r="E1" s="27"/>
      <c r="F1" s="34"/>
      <c r="G1" s="34"/>
    </row>
    <row r="2" spans="1:15" ht="14.45" x14ac:dyDescent="0.3">
      <c r="A2" s="5"/>
      <c r="B2" s="46"/>
      <c r="C2" s="13"/>
    </row>
    <row r="3" spans="1:15" ht="14.45" x14ac:dyDescent="0.3">
      <c r="A3" s="5" t="s">
        <v>110</v>
      </c>
      <c r="B3" s="46"/>
      <c r="C3" s="13"/>
    </row>
    <row r="4" spans="1:15" ht="14.45" x14ac:dyDescent="0.3">
      <c r="A4" s="5"/>
      <c r="B4" s="46"/>
      <c r="C4" s="13"/>
      <c r="D4" s="5"/>
      <c r="E4" s="5"/>
      <c r="F4" s="24"/>
      <c r="G4" s="24"/>
      <c r="H4" s="4"/>
      <c r="I4" s="4"/>
      <c r="J4" s="4"/>
      <c r="K4" s="4"/>
      <c r="L4" s="4"/>
      <c r="M4" s="4"/>
      <c r="N4" s="4"/>
      <c r="O4" s="4"/>
    </row>
    <row r="5" spans="1:15" ht="14.45" x14ac:dyDescent="0.3">
      <c r="A5" s="3" t="s">
        <v>0</v>
      </c>
      <c r="B5" s="41" t="s">
        <v>61</v>
      </c>
      <c r="C5" s="14" t="s">
        <v>2</v>
      </c>
      <c r="E5" s="7" t="s">
        <v>11</v>
      </c>
      <c r="F5" s="7" t="s">
        <v>61</v>
      </c>
      <c r="G5" s="7" t="s">
        <v>2</v>
      </c>
    </row>
    <row r="6" spans="1:15" x14ac:dyDescent="0.25">
      <c r="A6" s="9" t="s">
        <v>20</v>
      </c>
      <c r="B6" s="60">
        <v>1007</v>
      </c>
      <c r="C6" s="15">
        <f t="shared" ref="C6:C12" si="0">B6/$B$12</f>
        <v>0.19679499706859488</v>
      </c>
      <c r="E6" s="9" t="s">
        <v>1</v>
      </c>
      <c r="F6" s="49">
        <v>4843</v>
      </c>
      <c r="G6" s="15">
        <f>F6/$F$9</f>
        <v>0.94645299980457298</v>
      </c>
    </row>
    <row r="7" spans="1:15" ht="14.45" x14ac:dyDescent="0.3">
      <c r="A7" s="9" t="s">
        <v>21</v>
      </c>
      <c r="B7" s="41">
        <v>1752</v>
      </c>
      <c r="C7" s="15">
        <f t="shared" si="0"/>
        <v>0.34238811803791286</v>
      </c>
      <c r="E7" s="9" t="s">
        <v>28</v>
      </c>
      <c r="F7" s="49">
        <v>207</v>
      </c>
      <c r="G7" s="15">
        <f t="shared" ref="G7:G9" si="1">F7/$F$9</f>
        <v>4.0453390658589015E-2</v>
      </c>
    </row>
    <row r="8" spans="1:15" ht="14.45" x14ac:dyDescent="0.3">
      <c r="A8" s="9" t="s">
        <v>22</v>
      </c>
      <c r="B8" s="41">
        <v>986</v>
      </c>
      <c r="C8" s="15">
        <f t="shared" si="0"/>
        <v>0.19269102990033224</v>
      </c>
      <c r="E8" s="11" t="s">
        <v>38</v>
      </c>
      <c r="F8" s="49">
        <v>67</v>
      </c>
      <c r="G8" s="15">
        <f t="shared" si="1"/>
        <v>1.3093609536837992E-2</v>
      </c>
    </row>
    <row r="9" spans="1:15" x14ac:dyDescent="0.25">
      <c r="A9" s="9" t="s">
        <v>23</v>
      </c>
      <c r="B9" s="41">
        <v>891</v>
      </c>
      <c r="C9" s="15">
        <f t="shared" si="0"/>
        <v>0.17412546413914404</v>
      </c>
      <c r="F9" s="51">
        <f>SUM(F6:F8)</f>
        <v>5117</v>
      </c>
      <c r="G9" s="15">
        <f t="shared" si="1"/>
        <v>1</v>
      </c>
    </row>
    <row r="10" spans="1:15" ht="14.45" x14ac:dyDescent="0.3">
      <c r="A10" s="9" t="s">
        <v>39</v>
      </c>
      <c r="B10" s="41">
        <v>453</v>
      </c>
      <c r="C10" s="15">
        <f t="shared" si="0"/>
        <v>8.8528434629665823E-2</v>
      </c>
      <c r="F10" s="51"/>
    </row>
    <row r="11" spans="1:15" ht="14.45" x14ac:dyDescent="0.3">
      <c r="A11" s="9" t="s">
        <v>40</v>
      </c>
      <c r="B11" s="41">
        <v>28</v>
      </c>
      <c r="C11" s="15">
        <f t="shared" si="0"/>
        <v>5.4719562243502051E-3</v>
      </c>
      <c r="F11" s="51"/>
    </row>
    <row r="12" spans="1:15" x14ac:dyDescent="0.25">
      <c r="A12" s="10"/>
      <c r="B12" s="51">
        <f>SUM(B6:B11)</f>
        <v>5117</v>
      </c>
      <c r="C12" s="15">
        <f t="shared" si="0"/>
        <v>1</v>
      </c>
      <c r="E12" s="7" t="s">
        <v>14</v>
      </c>
      <c r="F12" s="50" t="s">
        <v>61</v>
      </c>
      <c r="G12" s="7" t="s">
        <v>2</v>
      </c>
    </row>
    <row r="13" spans="1:15" x14ac:dyDescent="0.25">
      <c r="A13" s="10"/>
      <c r="B13" s="42" t="s">
        <v>13</v>
      </c>
      <c r="C13" s="17"/>
      <c r="E13" s="38" t="s">
        <v>29</v>
      </c>
      <c r="F13" s="50">
        <v>103</v>
      </c>
      <c r="G13" s="15">
        <f>F13/$B$12</f>
        <v>2.0128981825288255E-2</v>
      </c>
    </row>
    <row r="14" spans="1:15" x14ac:dyDescent="0.25">
      <c r="A14" s="10"/>
      <c r="B14" s="42" t="s">
        <v>13</v>
      </c>
      <c r="E14" s="11" t="s">
        <v>105</v>
      </c>
      <c r="F14" s="49">
        <v>81</v>
      </c>
      <c r="G14" s="15">
        <f>F14/$B$12</f>
        <v>1.5829587649013092E-2</v>
      </c>
    </row>
    <row r="15" spans="1:15" x14ac:dyDescent="0.25">
      <c r="A15" s="10"/>
      <c r="E15" s="11" t="s">
        <v>106</v>
      </c>
      <c r="F15" s="49">
        <v>4595</v>
      </c>
      <c r="G15" s="15">
        <f>F15/$B$12</f>
        <v>0.89798710181747121</v>
      </c>
    </row>
    <row r="16" spans="1:15" x14ac:dyDescent="0.25">
      <c r="A16" s="3" t="s">
        <v>3</v>
      </c>
      <c r="B16" s="41" t="s">
        <v>61</v>
      </c>
      <c r="C16" s="14" t="s">
        <v>2</v>
      </c>
      <c r="E16" s="11" t="s">
        <v>38</v>
      </c>
      <c r="F16" s="49">
        <v>338</v>
      </c>
      <c r="G16" s="15">
        <f>F16/$B$12</f>
        <v>6.6054328708227472E-2</v>
      </c>
    </row>
    <row r="17" spans="1:7" x14ac:dyDescent="0.25">
      <c r="A17" s="80" t="s">
        <v>66</v>
      </c>
      <c r="B17" s="41">
        <v>2904</v>
      </c>
      <c r="C17" s="15">
        <f t="shared" ref="C17:C33" si="2">B17/$B$34</f>
        <v>0.69490308686288582</v>
      </c>
      <c r="F17" s="51">
        <f>SUM(F13:F16)</f>
        <v>5117</v>
      </c>
      <c r="G17" s="37">
        <f>SUM(G13:G16)</f>
        <v>1</v>
      </c>
    </row>
    <row r="18" spans="1:7" x14ac:dyDescent="0.25">
      <c r="A18" s="80" t="s">
        <v>67</v>
      </c>
      <c r="B18" s="41">
        <v>38</v>
      </c>
      <c r="C18" s="15">
        <f t="shared" si="2"/>
        <v>9.0930844699688915E-3</v>
      </c>
    </row>
    <row r="19" spans="1:7" x14ac:dyDescent="0.25">
      <c r="A19" s="80" t="s">
        <v>68</v>
      </c>
      <c r="B19" s="48">
        <v>455</v>
      </c>
      <c r="C19" s="15">
        <f t="shared" si="2"/>
        <v>0.10887772194304858</v>
      </c>
    </row>
    <row r="20" spans="1:7" x14ac:dyDescent="0.25">
      <c r="A20" s="80" t="s">
        <v>69</v>
      </c>
      <c r="B20" s="48">
        <v>266</v>
      </c>
      <c r="C20" s="15">
        <f t="shared" si="2"/>
        <v>6.3651591289782247E-2</v>
      </c>
    </row>
    <row r="21" spans="1:7" x14ac:dyDescent="0.25">
      <c r="A21" s="80" t="s">
        <v>70</v>
      </c>
      <c r="B21" s="48">
        <v>66</v>
      </c>
      <c r="C21" s="15">
        <f t="shared" si="2"/>
        <v>1.5793251974156496E-2</v>
      </c>
      <c r="E21" s="7" t="s">
        <v>16</v>
      </c>
      <c r="F21" s="7" t="s">
        <v>61</v>
      </c>
      <c r="G21" s="7" t="s">
        <v>2</v>
      </c>
    </row>
    <row r="22" spans="1:7" x14ac:dyDescent="0.25">
      <c r="A22" s="80" t="s">
        <v>71</v>
      </c>
      <c r="B22" s="48">
        <v>13</v>
      </c>
      <c r="C22" s="15">
        <f t="shared" si="2"/>
        <v>3.1107920555156735E-3</v>
      </c>
      <c r="E22" s="9" t="s">
        <v>17</v>
      </c>
      <c r="F22" s="49">
        <v>925</v>
      </c>
      <c r="G22" s="15">
        <f t="shared" ref="G22:G30" si="3">F22/$B$12</f>
        <v>0.18076998241156927</v>
      </c>
    </row>
    <row r="23" spans="1:7" x14ac:dyDescent="0.25">
      <c r="A23" s="80" t="s">
        <v>72</v>
      </c>
      <c r="B23" s="48">
        <v>81</v>
      </c>
      <c r="C23" s="15">
        <f t="shared" si="2"/>
        <v>1.9382627422828428E-2</v>
      </c>
      <c r="E23" s="9" t="s">
        <v>31</v>
      </c>
      <c r="F23" s="49">
        <v>42</v>
      </c>
      <c r="G23" s="15">
        <f t="shared" si="3"/>
        <v>8.2079343365253077E-3</v>
      </c>
    </row>
    <row r="24" spans="1:7" x14ac:dyDescent="0.25">
      <c r="A24" s="80" t="s">
        <v>73</v>
      </c>
      <c r="B24" s="48">
        <v>22</v>
      </c>
      <c r="C24" s="15">
        <f t="shared" si="2"/>
        <v>5.2644173247188321E-3</v>
      </c>
      <c r="E24" s="9" t="s">
        <v>27</v>
      </c>
      <c r="F24" s="49">
        <v>2393</v>
      </c>
      <c r="G24" s="15">
        <f t="shared" si="3"/>
        <v>0.46765683017393006</v>
      </c>
    </row>
    <row r="25" spans="1:7" x14ac:dyDescent="0.25">
      <c r="A25" s="80" t="s">
        <v>74</v>
      </c>
      <c r="B25" s="41">
        <v>18</v>
      </c>
      <c r="C25" s="15">
        <f t="shared" si="2"/>
        <v>4.3072505384063172E-3</v>
      </c>
      <c r="E25" s="38" t="s">
        <v>32</v>
      </c>
      <c r="F25" s="50">
        <v>113</v>
      </c>
      <c r="G25" s="15">
        <f t="shared" si="3"/>
        <v>2.2083251905413329E-2</v>
      </c>
    </row>
    <row r="26" spans="1:7" x14ac:dyDescent="0.25">
      <c r="A26" s="80" t="s">
        <v>75</v>
      </c>
      <c r="B26" s="41">
        <v>10</v>
      </c>
      <c r="C26" s="15">
        <f t="shared" si="2"/>
        <v>2.3929169657812875E-3</v>
      </c>
      <c r="E26" s="38" t="s">
        <v>18</v>
      </c>
      <c r="F26" s="50">
        <v>248</v>
      </c>
      <c r="G26" s="15">
        <f t="shared" si="3"/>
        <v>4.8465897987101818E-2</v>
      </c>
    </row>
    <row r="27" spans="1:7" x14ac:dyDescent="0.25">
      <c r="A27" s="80" t="s">
        <v>76</v>
      </c>
      <c r="B27" s="48">
        <v>17</v>
      </c>
      <c r="C27" s="15">
        <f t="shared" si="2"/>
        <v>4.0679588418281887E-3</v>
      </c>
      <c r="E27" s="38" t="s">
        <v>34</v>
      </c>
      <c r="F27" s="50">
        <v>3</v>
      </c>
      <c r="G27" s="15">
        <f t="shared" si="3"/>
        <v>5.8628102403752199E-4</v>
      </c>
    </row>
    <row r="28" spans="1:7" x14ac:dyDescent="0.25">
      <c r="A28" s="80" t="s">
        <v>77</v>
      </c>
      <c r="B28" s="41">
        <v>16</v>
      </c>
      <c r="C28" s="15">
        <f t="shared" si="2"/>
        <v>3.8286671452500598E-3</v>
      </c>
      <c r="E28" s="38" t="s">
        <v>19</v>
      </c>
      <c r="F28" s="50">
        <v>767</v>
      </c>
      <c r="G28" s="15">
        <f t="shared" si="3"/>
        <v>0.14989251514559312</v>
      </c>
    </row>
    <row r="29" spans="1:7" x14ac:dyDescent="0.25">
      <c r="A29" s="80" t="s">
        <v>78</v>
      </c>
      <c r="B29" s="41">
        <v>135</v>
      </c>
      <c r="C29" s="15">
        <f t="shared" si="2"/>
        <v>3.2304379038047379E-2</v>
      </c>
      <c r="E29" s="38" t="s">
        <v>36</v>
      </c>
      <c r="F29" s="50">
        <v>5</v>
      </c>
      <c r="G29" s="15">
        <f t="shared" si="3"/>
        <v>9.7713504006253669E-4</v>
      </c>
    </row>
    <row r="30" spans="1:7" x14ac:dyDescent="0.25">
      <c r="A30" s="80" t="s">
        <v>79</v>
      </c>
      <c r="B30" s="48">
        <v>13</v>
      </c>
      <c r="C30" s="15">
        <f t="shared" si="2"/>
        <v>3.1107920555156735E-3</v>
      </c>
      <c r="E30" s="38" t="s">
        <v>38</v>
      </c>
      <c r="F30" s="50">
        <v>621</v>
      </c>
      <c r="G30" s="15">
        <f t="shared" si="3"/>
        <v>0.12136017197576705</v>
      </c>
    </row>
    <row r="31" spans="1:7" x14ac:dyDescent="0.25">
      <c r="A31" s="80" t="s">
        <v>80</v>
      </c>
      <c r="B31" s="48">
        <v>15</v>
      </c>
      <c r="C31" s="15">
        <f t="shared" si="2"/>
        <v>3.5893754486719309E-3</v>
      </c>
      <c r="F31" s="51">
        <f>SUM(F22:F30)</f>
        <v>5117</v>
      </c>
      <c r="G31" s="37">
        <f>SUM(G22:G30)</f>
        <v>1</v>
      </c>
    </row>
    <row r="32" spans="1:7" x14ac:dyDescent="0.25">
      <c r="A32" s="80" t="s">
        <v>81</v>
      </c>
      <c r="B32" s="48">
        <v>73</v>
      </c>
      <c r="C32" s="15">
        <f t="shared" si="2"/>
        <v>1.7468293850203397E-2</v>
      </c>
    </row>
    <row r="33" spans="1:3" x14ac:dyDescent="0.25">
      <c r="A33" s="80" t="s">
        <v>38</v>
      </c>
      <c r="B33" s="41">
        <v>37</v>
      </c>
      <c r="C33" s="15">
        <f t="shared" si="2"/>
        <v>8.8537927733907638E-3</v>
      </c>
    </row>
    <row r="34" spans="1:3" x14ac:dyDescent="0.25">
      <c r="A34" s="39"/>
      <c r="B34" s="53">
        <f>SUM(B17:B33)</f>
        <v>4179</v>
      </c>
      <c r="C34" s="17">
        <f>SUM(C17:C33)</f>
        <v>1</v>
      </c>
    </row>
    <row r="35" spans="1:3" x14ac:dyDescent="0.25">
      <c r="A35" s="39"/>
      <c r="B35" s="53"/>
      <c r="C35" s="17"/>
    </row>
    <row r="36" spans="1:3" x14ac:dyDescent="0.25">
      <c r="A36" s="39"/>
      <c r="B36" s="53"/>
    </row>
    <row r="37" spans="1:3" x14ac:dyDescent="0.25">
      <c r="A37" s="39"/>
    </row>
    <row r="38" spans="1:3" x14ac:dyDescent="0.25">
      <c r="A38" s="3" t="s">
        <v>8</v>
      </c>
      <c r="B38" s="41" t="s">
        <v>61</v>
      </c>
      <c r="C38" s="14" t="s">
        <v>2</v>
      </c>
    </row>
    <row r="39" spans="1:3" x14ac:dyDescent="0.25">
      <c r="A39" s="9" t="s">
        <v>9</v>
      </c>
      <c r="B39" s="41">
        <v>3993</v>
      </c>
      <c r="C39" s="15">
        <f>B39/$B$12</f>
        <v>0.78034004299394177</v>
      </c>
    </row>
    <row r="40" spans="1:3" x14ac:dyDescent="0.25">
      <c r="A40" s="9" t="s">
        <v>10</v>
      </c>
      <c r="B40" s="41">
        <v>1111</v>
      </c>
      <c r="C40" s="15">
        <f t="shared" ref="C40:C41" si="4">B40/$B$12</f>
        <v>0.21711940590189563</v>
      </c>
    </row>
    <row r="41" spans="1:3" x14ac:dyDescent="0.25">
      <c r="A41" s="38" t="s">
        <v>38</v>
      </c>
      <c r="B41" s="41">
        <v>13</v>
      </c>
      <c r="C41" s="15">
        <f t="shared" si="4"/>
        <v>2.5405511041625955E-3</v>
      </c>
    </row>
    <row r="42" spans="1:3" x14ac:dyDescent="0.25">
      <c r="B42" s="42">
        <f>SUM(B39:B41)</f>
        <v>5117</v>
      </c>
      <c r="C42" s="17">
        <f>SUM(C39:C41)</f>
        <v>1</v>
      </c>
    </row>
  </sheetData>
  <sortState ref="E23:G32">
    <sortCondition ref="E23:E32"/>
  </sortState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/>
  </sheetViews>
  <sheetFormatPr defaultRowHeight="15" x14ac:dyDescent="0.25"/>
  <cols>
    <col min="1" max="1" width="41.85546875" style="8" customWidth="1"/>
    <col min="2" max="2" width="9.140625" style="51"/>
    <col min="3" max="3" width="9.140625" style="35"/>
    <col min="4" max="4" width="6.5703125" style="8" customWidth="1"/>
    <col min="5" max="5" width="22.42578125" style="8" customWidth="1"/>
    <col min="6" max="6" width="9.140625" style="51"/>
    <col min="7" max="7" width="9.140625" style="35"/>
  </cols>
  <sheetData>
    <row r="1" spans="1:15" s="29" customFormat="1" ht="30" x14ac:dyDescent="0.25">
      <c r="A1" s="25" t="s">
        <v>111</v>
      </c>
      <c r="B1" s="54"/>
      <c r="C1" s="40" t="s">
        <v>13</v>
      </c>
      <c r="D1" s="27"/>
      <c r="E1" s="27"/>
      <c r="F1" s="56"/>
      <c r="G1" s="34"/>
    </row>
    <row r="2" spans="1:15" ht="14.45" x14ac:dyDescent="0.3">
      <c r="A2" s="5"/>
      <c r="B2" s="55"/>
      <c r="C2" s="24"/>
    </row>
    <row r="3" spans="1:15" ht="14.45" x14ac:dyDescent="0.3">
      <c r="A3" s="5" t="s">
        <v>112</v>
      </c>
      <c r="B3" s="55"/>
      <c r="C3" s="24"/>
    </row>
    <row r="4" spans="1:15" ht="14.45" x14ac:dyDescent="0.3">
      <c r="A4" s="5"/>
      <c r="B4" s="55"/>
      <c r="C4" s="24"/>
      <c r="D4" s="5"/>
      <c r="E4" s="5"/>
      <c r="F4" s="55"/>
      <c r="G4" s="24"/>
      <c r="H4" s="4"/>
      <c r="I4" s="4"/>
      <c r="J4" s="4"/>
      <c r="K4" s="4"/>
      <c r="L4" s="4"/>
      <c r="M4" s="4"/>
      <c r="N4" s="4"/>
      <c r="O4" s="4"/>
    </row>
    <row r="5" spans="1:15" ht="14.45" x14ac:dyDescent="0.3">
      <c r="A5" s="3" t="s">
        <v>0</v>
      </c>
      <c r="B5" s="49" t="s">
        <v>61</v>
      </c>
      <c r="C5" s="3" t="s">
        <v>2</v>
      </c>
      <c r="E5" s="7" t="s">
        <v>11</v>
      </c>
      <c r="F5" s="50" t="s">
        <v>61</v>
      </c>
      <c r="G5" s="7" t="s">
        <v>2</v>
      </c>
    </row>
    <row r="6" spans="1:15" ht="14.45" x14ac:dyDescent="0.3">
      <c r="A6" s="9" t="s">
        <v>55</v>
      </c>
      <c r="B6" s="49">
        <v>122</v>
      </c>
      <c r="C6" s="36">
        <f t="shared" ref="C6:C11" si="0">B6/$B$12</f>
        <v>0.17681159420289855</v>
      </c>
      <c r="E6" s="9" t="s">
        <v>1</v>
      </c>
      <c r="F6" s="49">
        <v>384</v>
      </c>
      <c r="G6" s="36">
        <f>F6/$B$12</f>
        <v>0.55652173913043479</v>
      </c>
    </row>
    <row r="7" spans="1:15" ht="14.45" x14ac:dyDescent="0.3">
      <c r="A7" s="9" t="s">
        <v>56</v>
      </c>
      <c r="B7" s="49">
        <v>209</v>
      </c>
      <c r="C7" s="36">
        <f t="shared" si="0"/>
        <v>0.30289855072463767</v>
      </c>
      <c r="E7" s="11" t="s">
        <v>43</v>
      </c>
      <c r="F7" s="49">
        <v>41</v>
      </c>
      <c r="G7" s="36">
        <f>F7/$B$12</f>
        <v>5.9420289855072465E-2</v>
      </c>
    </row>
    <row r="8" spans="1:15" ht="14.45" x14ac:dyDescent="0.3">
      <c r="A8" s="9" t="s">
        <v>57</v>
      </c>
      <c r="B8" s="49">
        <v>128</v>
      </c>
      <c r="C8" s="36">
        <f t="shared" si="0"/>
        <v>0.1855072463768116</v>
      </c>
      <c r="E8" s="11" t="s">
        <v>38</v>
      </c>
      <c r="F8" s="49">
        <v>257</v>
      </c>
      <c r="G8" s="36">
        <f>F8/$B$12</f>
        <v>0.37246376811594201</v>
      </c>
    </row>
    <row r="9" spans="1:15" ht="14.45" x14ac:dyDescent="0.3">
      <c r="A9" s="9" t="s">
        <v>58</v>
      </c>
      <c r="B9" s="49">
        <v>97</v>
      </c>
      <c r="C9" s="36">
        <f t="shared" si="0"/>
        <v>0.14057971014492754</v>
      </c>
      <c r="E9" s="9" t="s">
        <v>28</v>
      </c>
      <c r="F9" s="49">
        <v>8</v>
      </c>
      <c r="G9" s="36">
        <f>F9/$B$12</f>
        <v>1.1594202898550725E-2</v>
      </c>
    </row>
    <row r="10" spans="1:15" ht="14.45" x14ac:dyDescent="0.3">
      <c r="A10" s="9" t="s">
        <v>59</v>
      </c>
      <c r="B10" s="49">
        <v>125</v>
      </c>
      <c r="C10" s="36">
        <f t="shared" si="0"/>
        <v>0.18115942028985507</v>
      </c>
      <c r="F10" s="51">
        <f>SUM(F6:F9)</f>
        <v>690</v>
      </c>
      <c r="G10" s="37">
        <f>SUM(G6:G9)</f>
        <v>1</v>
      </c>
    </row>
    <row r="11" spans="1:15" ht="14.45" x14ac:dyDescent="0.3">
      <c r="A11" s="9" t="s">
        <v>82</v>
      </c>
      <c r="B11" s="49">
        <v>9</v>
      </c>
      <c r="C11" s="36">
        <f t="shared" si="0"/>
        <v>1.3043478260869565E-2</v>
      </c>
    </row>
    <row r="12" spans="1:15" x14ac:dyDescent="0.25">
      <c r="A12" s="10"/>
      <c r="B12" s="51">
        <f>SUM(B6:B11)</f>
        <v>690</v>
      </c>
      <c r="C12" s="37">
        <v>1</v>
      </c>
    </row>
    <row r="13" spans="1:15" x14ac:dyDescent="0.25">
      <c r="A13" s="10"/>
      <c r="C13" s="37"/>
      <c r="E13" s="7" t="s">
        <v>14</v>
      </c>
      <c r="F13" s="50" t="s">
        <v>61</v>
      </c>
      <c r="G13" s="7" t="s">
        <v>2</v>
      </c>
    </row>
    <row r="14" spans="1:15" x14ac:dyDescent="0.25">
      <c r="A14" s="10"/>
      <c r="E14" s="38" t="s">
        <v>29</v>
      </c>
      <c r="F14" s="50">
        <v>3</v>
      </c>
      <c r="G14" s="36">
        <f t="shared" ref="G14:G18" si="1">F14/$B$12</f>
        <v>4.3478260869565218E-3</v>
      </c>
    </row>
    <row r="15" spans="1:15" x14ac:dyDescent="0.25">
      <c r="A15" s="3" t="s">
        <v>3</v>
      </c>
      <c r="B15" s="49" t="s">
        <v>61</v>
      </c>
      <c r="C15" s="3" t="s">
        <v>2</v>
      </c>
      <c r="E15" s="11" t="s">
        <v>105</v>
      </c>
      <c r="F15" s="49">
        <v>6</v>
      </c>
      <c r="G15" s="36">
        <f t="shared" si="1"/>
        <v>8.6956521739130436E-3</v>
      </c>
    </row>
    <row r="16" spans="1:15" x14ac:dyDescent="0.25">
      <c r="A16" s="61" t="s">
        <v>95</v>
      </c>
      <c r="B16" s="62">
        <v>499</v>
      </c>
      <c r="C16" s="63">
        <v>0.04</v>
      </c>
      <c r="E16" s="11" t="s">
        <v>106</v>
      </c>
      <c r="F16" s="49">
        <v>422</v>
      </c>
      <c r="G16" s="36">
        <f t="shared" si="1"/>
        <v>0.61159420289855071</v>
      </c>
    </row>
    <row r="17" spans="1:7" x14ac:dyDescent="0.25">
      <c r="A17" s="61" t="s">
        <v>96</v>
      </c>
      <c r="B17" s="62">
        <v>4</v>
      </c>
      <c r="C17" s="63">
        <f t="shared" ref="C17:C32" si="2">B17/$B$32</f>
        <v>5.7971014492753624E-3</v>
      </c>
      <c r="E17" s="11" t="s">
        <v>15</v>
      </c>
      <c r="F17" s="49">
        <v>102</v>
      </c>
      <c r="G17" s="36">
        <f t="shared" si="1"/>
        <v>0.14782608695652175</v>
      </c>
    </row>
    <row r="18" spans="1:7" x14ac:dyDescent="0.25">
      <c r="A18" s="61" t="s">
        <v>97</v>
      </c>
      <c r="B18" s="62">
        <v>90</v>
      </c>
      <c r="C18" s="63">
        <f t="shared" si="2"/>
        <v>0.13043478260869565</v>
      </c>
      <c r="E18" s="11" t="s">
        <v>38</v>
      </c>
      <c r="F18" s="49">
        <v>157</v>
      </c>
      <c r="G18" s="36">
        <f t="shared" si="1"/>
        <v>0.22753623188405797</v>
      </c>
    </row>
    <row r="19" spans="1:7" x14ac:dyDescent="0.25">
      <c r="A19" s="61" t="s">
        <v>25</v>
      </c>
      <c r="B19" s="62">
        <v>1</v>
      </c>
      <c r="C19" s="63">
        <f t="shared" si="2"/>
        <v>1.4492753623188406E-3</v>
      </c>
      <c r="F19" s="51">
        <f>SUM(F14:F18)</f>
        <v>690</v>
      </c>
      <c r="G19" s="37">
        <f t="shared" ref="G19" si="3">F19/$B$12</f>
        <v>1</v>
      </c>
    </row>
    <row r="20" spans="1:7" x14ac:dyDescent="0.25">
      <c r="A20" s="61" t="s">
        <v>60</v>
      </c>
      <c r="B20" s="62">
        <v>1</v>
      </c>
      <c r="C20" s="63">
        <f t="shared" si="2"/>
        <v>1.4492753623188406E-3</v>
      </c>
      <c r="F20" s="51" t="s">
        <v>13</v>
      </c>
    </row>
    <row r="21" spans="1:7" x14ac:dyDescent="0.25">
      <c r="A21" s="61" t="s">
        <v>30</v>
      </c>
      <c r="B21" s="62">
        <v>7</v>
      </c>
      <c r="C21" s="63">
        <f t="shared" si="2"/>
        <v>1.0144927536231883E-2</v>
      </c>
    </row>
    <row r="22" spans="1:7" x14ac:dyDescent="0.25">
      <c r="A22" s="61" t="s">
        <v>63</v>
      </c>
      <c r="B22" s="62">
        <v>6</v>
      </c>
      <c r="C22" s="63">
        <f t="shared" si="2"/>
        <v>8.6956521739130436E-3</v>
      </c>
    </row>
    <row r="23" spans="1:7" x14ac:dyDescent="0.25">
      <c r="A23" s="61" t="s">
        <v>6</v>
      </c>
      <c r="B23" s="62">
        <v>17</v>
      </c>
      <c r="C23" s="63">
        <f t="shared" si="2"/>
        <v>2.4637681159420291E-2</v>
      </c>
      <c r="E23" s="7" t="s">
        <v>16</v>
      </c>
      <c r="F23" s="50" t="s">
        <v>61</v>
      </c>
      <c r="G23" s="7" t="s">
        <v>2</v>
      </c>
    </row>
    <row r="24" spans="1:7" x14ac:dyDescent="0.25">
      <c r="A24" s="61" t="s">
        <v>62</v>
      </c>
      <c r="B24" s="62">
        <v>2</v>
      </c>
      <c r="C24" s="63">
        <f t="shared" si="2"/>
        <v>2.8985507246376812E-3</v>
      </c>
      <c r="E24" s="9" t="s">
        <v>17</v>
      </c>
      <c r="F24" s="49">
        <v>93</v>
      </c>
      <c r="G24" s="36">
        <f t="shared" ref="G24:G30" si="4">F24/$B$12</f>
        <v>0.13478260869565217</v>
      </c>
    </row>
    <row r="25" spans="1:7" ht="30" x14ac:dyDescent="0.25">
      <c r="A25" s="61" t="s">
        <v>65</v>
      </c>
      <c r="B25" s="62">
        <v>7</v>
      </c>
      <c r="C25" s="63">
        <f t="shared" si="2"/>
        <v>1.0144927536231883E-2</v>
      </c>
      <c r="E25" s="9" t="s">
        <v>27</v>
      </c>
      <c r="F25" s="49">
        <v>254</v>
      </c>
      <c r="G25" s="36">
        <f t="shared" si="4"/>
        <v>0.36811594202898551</v>
      </c>
    </row>
    <row r="26" spans="1:7" x14ac:dyDescent="0.25">
      <c r="A26" s="61" t="s">
        <v>33</v>
      </c>
      <c r="B26" s="62">
        <v>1</v>
      </c>
      <c r="C26" s="63">
        <f t="shared" si="2"/>
        <v>1.4492753623188406E-3</v>
      </c>
      <c r="E26" s="38" t="s">
        <v>32</v>
      </c>
      <c r="F26" s="50">
        <v>1</v>
      </c>
      <c r="G26" s="36">
        <f t="shared" si="4"/>
        <v>1.4492753623188406E-3</v>
      </c>
    </row>
    <row r="27" spans="1:7" x14ac:dyDescent="0.25">
      <c r="A27" s="61" t="s">
        <v>7</v>
      </c>
      <c r="B27" s="62">
        <v>13</v>
      </c>
      <c r="C27" s="63">
        <f t="shared" si="2"/>
        <v>1.8840579710144929E-2</v>
      </c>
      <c r="E27" s="38" t="s">
        <v>15</v>
      </c>
      <c r="F27" s="50">
        <v>133</v>
      </c>
      <c r="G27" s="36">
        <f t="shared" si="4"/>
        <v>0.1927536231884058</v>
      </c>
    </row>
    <row r="28" spans="1:7" x14ac:dyDescent="0.25">
      <c r="A28" s="61" t="s">
        <v>35</v>
      </c>
      <c r="B28" s="62">
        <v>2</v>
      </c>
      <c r="C28" s="63">
        <f t="shared" si="2"/>
        <v>2.8985507246376812E-3</v>
      </c>
      <c r="E28" s="38" t="s">
        <v>18</v>
      </c>
      <c r="F28" s="50">
        <v>6</v>
      </c>
      <c r="G28" s="36">
        <f t="shared" si="4"/>
        <v>8.6956521739130436E-3</v>
      </c>
    </row>
    <row r="29" spans="1:7" x14ac:dyDescent="0.25">
      <c r="A29" s="61" t="s">
        <v>37</v>
      </c>
      <c r="B29" s="62">
        <v>5</v>
      </c>
      <c r="C29" s="63">
        <f t="shared" si="2"/>
        <v>7.246376811594203E-3</v>
      </c>
      <c r="E29" s="38" t="s">
        <v>19</v>
      </c>
      <c r="F29" s="50">
        <v>45</v>
      </c>
      <c r="G29" s="36">
        <f t="shared" si="4"/>
        <v>6.5217391304347824E-2</v>
      </c>
    </row>
    <row r="30" spans="1:7" x14ac:dyDescent="0.25">
      <c r="A30" s="61" t="s">
        <v>54</v>
      </c>
      <c r="B30" s="62">
        <v>11</v>
      </c>
      <c r="C30" s="63">
        <f t="shared" si="2"/>
        <v>1.5942028985507246E-2</v>
      </c>
      <c r="E30" s="38" t="s">
        <v>38</v>
      </c>
      <c r="F30" s="50">
        <v>158</v>
      </c>
      <c r="G30" s="36">
        <f t="shared" si="4"/>
        <v>0.22898550724637681</v>
      </c>
    </row>
    <row r="31" spans="1:7" x14ac:dyDescent="0.25">
      <c r="A31" s="61" t="s">
        <v>12</v>
      </c>
      <c r="B31" s="62">
        <v>24</v>
      </c>
      <c r="C31" s="63">
        <f t="shared" si="2"/>
        <v>3.4782608695652174E-2</v>
      </c>
      <c r="F31" s="51">
        <f>SUM(F24:F30)</f>
        <v>690</v>
      </c>
      <c r="G31" s="37">
        <f>SUM(G24:G30)</f>
        <v>1</v>
      </c>
    </row>
    <row r="32" spans="1:7" x14ac:dyDescent="0.25">
      <c r="A32" s="64"/>
      <c r="B32" s="65">
        <f>SUM(B15:B31)</f>
        <v>690</v>
      </c>
      <c r="C32" s="63">
        <f t="shared" si="2"/>
        <v>1</v>
      </c>
    </row>
    <row r="33" spans="1:3" x14ac:dyDescent="0.25">
      <c r="A33" s="64"/>
      <c r="B33" s="65" t="s">
        <v>13</v>
      </c>
      <c r="C33" s="66"/>
    </row>
    <row r="34" spans="1:3" x14ac:dyDescent="0.25">
      <c r="A34" s="39"/>
    </row>
    <row r="35" spans="1:3" x14ac:dyDescent="0.25">
      <c r="A35" s="3" t="s">
        <v>8</v>
      </c>
      <c r="B35" s="49" t="s">
        <v>1</v>
      </c>
      <c r="C35" s="3" t="s">
        <v>2</v>
      </c>
    </row>
    <row r="36" spans="1:3" x14ac:dyDescent="0.25">
      <c r="A36" s="9" t="s">
        <v>9</v>
      </c>
      <c r="B36" s="49">
        <v>550</v>
      </c>
      <c r="C36" s="36">
        <f>B36/$B$12</f>
        <v>0.79710144927536231</v>
      </c>
    </row>
    <row r="37" spans="1:3" x14ac:dyDescent="0.25">
      <c r="A37" s="9" t="s">
        <v>10</v>
      </c>
      <c r="B37" s="49">
        <v>140</v>
      </c>
      <c r="C37" s="36">
        <f>B37/$B$12</f>
        <v>0.20289855072463769</v>
      </c>
    </row>
    <row r="38" spans="1:3" x14ac:dyDescent="0.25">
      <c r="B38" s="51">
        <f>SUM(B36:B37)</f>
        <v>690</v>
      </c>
      <c r="C38" s="37">
        <f>SUM(C36:C37)</f>
        <v>1</v>
      </c>
    </row>
  </sheetData>
  <sortState ref="E26:G33">
    <sortCondition ref="E26:E33"/>
  </sortState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48" style="8" customWidth="1"/>
    <col min="2" max="2" width="13.42578125" style="72" customWidth="1"/>
    <col min="3" max="3" width="9.140625" style="35"/>
    <col min="4" max="4" width="4.85546875" style="8" customWidth="1"/>
    <col min="5" max="5" width="22.42578125" style="67" customWidth="1"/>
    <col min="6" max="7" width="9.140625" style="35"/>
  </cols>
  <sheetData>
    <row r="1" spans="1:15" ht="30" x14ac:dyDescent="0.25">
      <c r="A1" s="81" t="s">
        <v>103</v>
      </c>
      <c r="B1" s="58"/>
      <c r="C1" s="24" t="s">
        <v>13</v>
      </c>
    </row>
    <row r="2" spans="1:15" x14ac:dyDescent="0.25">
      <c r="A2" s="5"/>
      <c r="B2" s="58"/>
      <c r="C2" s="24"/>
    </row>
    <row r="3" spans="1:15" x14ac:dyDescent="0.25">
      <c r="A3" s="5" t="s">
        <v>104</v>
      </c>
      <c r="B3" s="58"/>
      <c r="C3" s="24"/>
    </row>
    <row r="4" spans="1:15" x14ac:dyDescent="0.25">
      <c r="A4" s="5"/>
      <c r="B4" s="58"/>
      <c r="C4" s="24"/>
      <c r="D4" s="5"/>
      <c r="E4" s="68"/>
      <c r="F4" s="24"/>
      <c r="G4" s="24"/>
      <c r="H4" s="4"/>
      <c r="I4" s="4"/>
      <c r="J4" s="4"/>
      <c r="K4" s="4"/>
      <c r="L4" s="4"/>
      <c r="M4" s="4"/>
      <c r="N4" s="4"/>
      <c r="O4" s="4"/>
    </row>
    <row r="5" spans="1:15" x14ac:dyDescent="0.25">
      <c r="A5" s="3" t="s">
        <v>0</v>
      </c>
      <c r="B5" s="59" t="s">
        <v>61</v>
      </c>
      <c r="C5" s="3" t="s">
        <v>2</v>
      </c>
      <c r="E5" s="57" t="s">
        <v>11</v>
      </c>
      <c r="F5" s="3" t="s">
        <v>61</v>
      </c>
      <c r="G5" s="7" t="s">
        <v>2</v>
      </c>
    </row>
    <row r="6" spans="1:15" x14ac:dyDescent="0.25">
      <c r="A6" s="9" t="s">
        <v>55</v>
      </c>
      <c r="B6" s="59">
        <v>155</v>
      </c>
      <c r="C6" s="36">
        <f>B6/$B$12</f>
        <v>0.2421875</v>
      </c>
      <c r="E6" s="69" t="s">
        <v>1</v>
      </c>
      <c r="F6" s="49">
        <v>410</v>
      </c>
      <c r="G6" s="36">
        <f>F6/$B$12</f>
        <v>0.640625</v>
      </c>
    </row>
    <row r="7" spans="1:15" x14ac:dyDescent="0.25">
      <c r="A7" s="9" t="s">
        <v>56</v>
      </c>
      <c r="B7" s="59">
        <v>216</v>
      </c>
      <c r="C7" s="36">
        <f t="shared" ref="C7:C11" si="0">B7/$B$12</f>
        <v>0.33750000000000002</v>
      </c>
      <c r="E7" s="70" t="s">
        <v>43</v>
      </c>
      <c r="F7" s="49">
        <v>25</v>
      </c>
      <c r="G7" s="36">
        <f>F7/$B$12</f>
        <v>3.90625E-2</v>
      </c>
    </row>
    <row r="8" spans="1:15" x14ac:dyDescent="0.25">
      <c r="A8" s="9" t="s">
        <v>57</v>
      </c>
      <c r="B8" s="59">
        <v>119</v>
      </c>
      <c r="C8" s="36">
        <f t="shared" si="0"/>
        <v>0.18593750000000001</v>
      </c>
      <c r="E8" s="70" t="s">
        <v>12</v>
      </c>
      <c r="F8" s="49">
        <v>189</v>
      </c>
      <c r="G8" s="36">
        <f>F8/$B$12</f>
        <v>0.29531249999999998</v>
      </c>
    </row>
    <row r="9" spans="1:15" x14ac:dyDescent="0.25">
      <c r="A9" s="9" t="s">
        <v>58</v>
      </c>
      <c r="B9" s="59">
        <v>85</v>
      </c>
      <c r="C9" s="36">
        <f t="shared" si="0"/>
        <v>0.1328125</v>
      </c>
      <c r="E9" s="69" t="s">
        <v>28</v>
      </c>
      <c r="F9" s="49">
        <v>16</v>
      </c>
      <c r="G9" s="36">
        <f>F9/$B$12</f>
        <v>2.5000000000000001E-2</v>
      </c>
    </row>
    <row r="10" spans="1:15" x14ac:dyDescent="0.25">
      <c r="A10" s="9" t="s">
        <v>59</v>
      </c>
      <c r="B10" s="59">
        <v>61</v>
      </c>
      <c r="C10" s="36">
        <f t="shared" si="0"/>
        <v>9.5312499999999994E-2</v>
      </c>
      <c r="F10" s="51">
        <f>SUM(F6:F9)</f>
        <v>640</v>
      </c>
      <c r="G10" s="36">
        <f t="shared" ref="G10" si="1">F10/$B$12</f>
        <v>1</v>
      </c>
    </row>
    <row r="11" spans="1:15" x14ac:dyDescent="0.25">
      <c r="A11" s="32" t="s">
        <v>98</v>
      </c>
      <c r="B11" s="71">
        <v>4</v>
      </c>
      <c r="C11" s="36">
        <f t="shared" si="0"/>
        <v>6.2500000000000003E-3</v>
      </c>
    </row>
    <row r="12" spans="1:15" x14ac:dyDescent="0.25">
      <c r="A12" s="10"/>
      <c r="B12" s="72">
        <f>SUM(B6:B11)</f>
        <v>640</v>
      </c>
      <c r="C12" s="37">
        <f>SUM(C6:C11)</f>
        <v>1</v>
      </c>
    </row>
    <row r="13" spans="1:15" x14ac:dyDescent="0.25">
      <c r="A13" s="10"/>
      <c r="C13" s="37"/>
    </row>
    <row r="14" spans="1:15" x14ac:dyDescent="0.25">
      <c r="A14" s="10"/>
      <c r="E14" s="57" t="s">
        <v>14</v>
      </c>
      <c r="F14" s="3" t="s">
        <v>61</v>
      </c>
      <c r="G14" s="7" t="s">
        <v>2</v>
      </c>
    </row>
    <row r="15" spans="1:15" x14ac:dyDescent="0.25">
      <c r="A15" s="3" t="s">
        <v>3</v>
      </c>
      <c r="B15" s="59" t="s">
        <v>61</v>
      </c>
      <c r="C15" s="3" t="s">
        <v>2</v>
      </c>
      <c r="E15" s="73" t="s">
        <v>29</v>
      </c>
      <c r="F15" s="7">
        <v>7</v>
      </c>
      <c r="G15" s="36">
        <f t="shared" ref="G15:G19" si="2">F15/$B$12</f>
        <v>1.0937499999999999E-2</v>
      </c>
    </row>
    <row r="16" spans="1:15" x14ac:dyDescent="0.25">
      <c r="A16" s="74" t="s">
        <v>83</v>
      </c>
      <c r="B16" s="75">
        <v>445</v>
      </c>
      <c r="C16" s="36">
        <f>B16/$B$12</f>
        <v>0.6953125</v>
      </c>
      <c r="E16" s="70" t="s">
        <v>105</v>
      </c>
      <c r="F16" s="3">
        <v>7</v>
      </c>
      <c r="G16" s="36">
        <f t="shared" si="2"/>
        <v>1.0937499999999999E-2</v>
      </c>
    </row>
    <row r="17" spans="1:7" x14ac:dyDescent="0.25">
      <c r="A17" s="74" t="s">
        <v>84</v>
      </c>
      <c r="B17" s="75">
        <v>4</v>
      </c>
      <c r="C17" s="36">
        <f t="shared" ref="C17:C32" si="3">B17/$B$12</f>
        <v>6.2500000000000003E-3</v>
      </c>
      <c r="E17" s="70" t="s">
        <v>106</v>
      </c>
      <c r="F17" s="3">
        <v>486</v>
      </c>
      <c r="G17" s="36">
        <f t="shared" si="2"/>
        <v>0.75937500000000002</v>
      </c>
    </row>
    <row r="18" spans="1:7" x14ac:dyDescent="0.25">
      <c r="A18" s="74" t="s">
        <v>85</v>
      </c>
      <c r="B18" s="75">
        <v>90</v>
      </c>
      <c r="C18" s="36">
        <f t="shared" si="3"/>
        <v>0.140625</v>
      </c>
      <c r="E18" s="70" t="s">
        <v>15</v>
      </c>
      <c r="F18" s="3">
        <v>74</v>
      </c>
      <c r="G18" s="36">
        <f t="shared" si="2"/>
        <v>0.11562500000000001</v>
      </c>
    </row>
    <row r="19" spans="1:7" x14ac:dyDescent="0.25">
      <c r="A19" s="74" t="s">
        <v>86</v>
      </c>
      <c r="B19" s="75">
        <v>2</v>
      </c>
      <c r="C19" s="36">
        <f t="shared" si="3"/>
        <v>3.1250000000000002E-3</v>
      </c>
      <c r="E19" s="70" t="s">
        <v>12</v>
      </c>
      <c r="F19" s="3">
        <v>66</v>
      </c>
      <c r="G19" s="36">
        <f t="shared" si="2"/>
        <v>0.10312499999999999</v>
      </c>
    </row>
    <row r="20" spans="1:7" x14ac:dyDescent="0.25">
      <c r="A20" s="74" t="s">
        <v>87</v>
      </c>
      <c r="B20" s="75">
        <v>6</v>
      </c>
      <c r="C20" s="36">
        <f t="shared" si="3"/>
        <v>9.3749999999999997E-3</v>
      </c>
      <c r="F20" s="35">
        <f>SUM(F15:F19)</f>
        <v>640</v>
      </c>
      <c r="G20" s="36">
        <f t="shared" ref="G20" si="4">F20/$B$12</f>
        <v>1</v>
      </c>
    </row>
    <row r="21" spans="1:7" x14ac:dyDescent="0.25">
      <c r="A21" s="74" t="s">
        <v>88</v>
      </c>
      <c r="B21" s="75">
        <v>4</v>
      </c>
      <c r="C21" s="36">
        <f t="shared" si="3"/>
        <v>6.2500000000000003E-3</v>
      </c>
    </row>
    <row r="22" spans="1:7" x14ac:dyDescent="0.25">
      <c r="A22" s="74" t="s">
        <v>100</v>
      </c>
      <c r="B22" s="75">
        <v>1</v>
      </c>
      <c r="C22" s="36">
        <f t="shared" si="3"/>
        <v>1.5625000000000001E-3</v>
      </c>
    </row>
    <row r="23" spans="1:7" x14ac:dyDescent="0.25">
      <c r="A23" s="74" t="s">
        <v>89</v>
      </c>
      <c r="B23" s="75">
        <v>21</v>
      </c>
      <c r="C23" s="36">
        <f t="shared" si="3"/>
        <v>3.2812500000000001E-2</v>
      </c>
    </row>
    <row r="24" spans="1:7" x14ac:dyDescent="0.25">
      <c r="A24" s="74" t="s">
        <v>90</v>
      </c>
      <c r="B24" s="75">
        <v>5</v>
      </c>
      <c r="C24" s="36">
        <f t="shared" si="3"/>
        <v>7.8125E-3</v>
      </c>
      <c r="E24" s="57" t="s">
        <v>16</v>
      </c>
      <c r="F24" s="3" t="s">
        <v>61</v>
      </c>
      <c r="G24" s="7" t="s">
        <v>2</v>
      </c>
    </row>
    <row r="25" spans="1:7" ht="19.5" customHeight="1" x14ac:dyDescent="0.25">
      <c r="A25" s="74" t="s">
        <v>91</v>
      </c>
      <c r="B25" s="75">
        <v>14</v>
      </c>
      <c r="C25" s="36">
        <f t="shared" si="3"/>
        <v>2.1874999999999999E-2</v>
      </c>
      <c r="E25" s="69" t="s">
        <v>17</v>
      </c>
      <c r="F25" s="3">
        <v>116</v>
      </c>
      <c r="G25" s="36">
        <f t="shared" ref="G25:G32" si="5">F25/$B$12</f>
        <v>0.18124999999999999</v>
      </c>
    </row>
    <row r="26" spans="1:7" x14ac:dyDescent="0.25">
      <c r="A26" s="74" t="s">
        <v>102</v>
      </c>
      <c r="B26" s="75">
        <v>2</v>
      </c>
      <c r="C26" s="36">
        <f t="shared" ref="C26" si="6">B26/$B$12</f>
        <v>3.1250000000000002E-3</v>
      </c>
      <c r="E26" s="70" t="s">
        <v>31</v>
      </c>
      <c r="F26" s="7">
        <v>3</v>
      </c>
      <c r="G26" s="36">
        <f t="shared" si="5"/>
        <v>4.6874999999999998E-3</v>
      </c>
    </row>
    <row r="27" spans="1:7" x14ac:dyDescent="0.25">
      <c r="A27" s="74" t="s">
        <v>92</v>
      </c>
      <c r="B27" s="75">
        <v>13</v>
      </c>
      <c r="C27" s="36">
        <f t="shared" si="3"/>
        <v>2.0312500000000001E-2</v>
      </c>
      <c r="E27" s="69" t="s">
        <v>27</v>
      </c>
      <c r="F27" s="3">
        <v>288</v>
      </c>
      <c r="G27" s="36">
        <f t="shared" si="5"/>
        <v>0.45</v>
      </c>
    </row>
    <row r="28" spans="1:7" x14ac:dyDescent="0.25">
      <c r="A28" s="74" t="s">
        <v>101</v>
      </c>
      <c r="B28" s="75">
        <v>1</v>
      </c>
      <c r="C28" s="36">
        <f t="shared" si="3"/>
        <v>1.5625000000000001E-3</v>
      </c>
      <c r="E28" s="73" t="s">
        <v>32</v>
      </c>
      <c r="F28" s="7">
        <v>5</v>
      </c>
      <c r="G28" s="36">
        <f t="shared" si="5"/>
        <v>7.8125E-3</v>
      </c>
    </row>
    <row r="29" spans="1:7" x14ac:dyDescent="0.25">
      <c r="A29" s="74" t="s">
        <v>93</v>
      </c>
      <c r="B29" s="75">
        <v>2</v>
      </c>
      <c r="C29" s="36">
        <f t="shared" si="3"/>
        <v>3.1250000000000002E-3</v>
      </c>
      <c r="E29" s="70" t="s">
        <v>15</v>
      </c>
      <c r="F29" s="7">
        <v>102</v>
      </c>
      <c r="G29" s="36">
        <f t="shared" si="5"/>
        <v>0.15937499999999999</v>
      </c>
    </row>
    <row r="30" spans="1:7" x14ac:dyDescent="0.25">
      <c r="A30" s="74" t="s">
        <v>94</v>
      </c>
      <c r="B30" s="75">
        <v>3</v>
      </c>
      <c r="C30" s="36">
        <f t="shared" si="3"/>
        <v>4.6874999999999998E-3</v>
      </c>
      <c r="E30" s="73" t="s">
        <v>18</v>
      </c>
      <c r="F30" s="7">
        <v>13</v>
      </c>
      <c r="G30" s="36">
        <f t="shared" si="5"/>
        <v>2.0312500000000001E-2</v>
      </c>
    </row>
    <row r="31" spans="1:7" x14ac:dyDescent="0.25">
      <c r="A31" s="74" t="s">
        <v>99</v>
      </c>
      <c r="B31" s="79">
        <v>1</v>
      </c>
      <c r="C31" s="36">
        <f t="shared" si="3"/>
        <v>1.5625000000000001E-3</v>
      </c>
      <c r="E31" s="73" t="s">
        <v>19</v>
      </c>
      <c r="F31" s="7">
        <v>46</v>
      </c>
      <c r="G31" s="36">
        <f t="shared" si="5"/>
        <v>7.1874999999999994E-2</v>
      </c>
    </row>
    <row r="32" spans="1:7" x14ac:dyDescent="0.25">
      <c r="A32" s="78" t="s">
        <v>54</v>
      </c>
      <c r="B32" s="77">
        <v>26</v>
      </c>
      <c r="C32" s="36">
        <f t="shared" si="3"/>
        <v>4.0625000000000001E-2</v>
      </c>
      <c r="E32" s="70" t="s">
        <v>38</v>
      </c>
      <c r="F32" s="7">
        <v>67</v>
      </c>
      <c r="G32" s="36">
        <f t="shared" si="5"/>
        <v>0.1046875</v>
      </c>
    </row>
    <row r="33" spans="1:7" x14ac:dyDescent="0.25">
      <c r="A33" s="76"/>
      <c r="B33" s="72">
        <f>SUM(B16:B32)</f>
        <v>640</v>
      </c>
      <c r="F33" s="35">
        <f>SUM(F25:F32)</f>
        <v>640</v>
      </c>
      <c r="G33" s="36">
        <f t="shared" ref="G33" si="7">F33/$B$12</f>
        <v>1</v>
      </c>
    </row>
    <row r="36" spans="1:7" x14ac:dyDescent="0.25">
      <c r="B36" s="59" t="s">
        <v>61</v>
      </c>
      <c r="C36" s="3" t="s">
        <v>2</v>
      </c>
    </row>
    <row r="37" spans="1:7" x14ac:dyDescent="0.25">
      <c r="A37" s="3" t="s">
        <v>8</v>
      </c>
      <c r="B37" s="59">
        <v>491</v>
      </c>
      <c r="C37" s="36">
        <f t="shared" ref="C37:C39" si="8">B37/$B$12</f>
        <v>0.76718750000000002</v>
      </c>
    </row>
    <row r="38" spans="1:7" x14ac:dyDescent="0.25">
      <c r="A38" s="9" t="s">
        <v>9</v>
      </c>
      <c r="B38" s="59">
        <v>149</v>
      </c>
      <c r="C38" s="36">
        <f t="shared" si="8"/>
        <v>0.23281250000000001</v>
      </c>
    </row>
    <row r="39" spans="1:7" x14ac:dyDescent="0.25">
      <c r="A39" s="9" t="s">
        <v>10</v>
      </c>
      <c r="B39" s="72">
        <f>SUM(B37:B38)</f>
        <v>640</v>
      </c>
      <c r="C39" s="36">
        <f t="shared" si="8"/>
        <v>1</v>
      </c>
    </row>
  </sheetData>
  <sortState ref="E27:G36">
    <sortCondition ref="E27:E36"/>
  </sortState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1" sqref="A11"/>
    </sheetView>
  </sheetViews>
  <sheetFormatPr defaultRowHeight="15" x14ac:dyDescent="0.25"/>
  <cols>
    <col min="1" max="1" width="43" bestFit="1" customWidth="1"/>
    <col min="2" max="2" width="9.140625" style="1"/>
  </cols>
  <sheetData>
    <row r="1" spans="1:2" x14ac:dyDescent="0.3">
      <c r="A1" s="19"/>
      <c r="B1" s="20"/>
    </row>
    <row r="2" spans="1:2" x14ac:dyDescent="0.3">
      <c r="A2" s="19"/>
      <c r="B2" s="20"/>
    </row>
    <row r="3" spans="1:2" x14ac:dyDescent="0.3">
      <c r="A3" s="21" t="s">
        <v>41</v>
      </c>
      <c r="B3" s="82">
        <v>12</v>
      </c>
    </row>
    <row r="4" spans="1:2" x14ac:dyDescent="0.3">
      <c r="A4" s="21" t="s">
        <v>113</v>
      </c>
      <c r="B4" s="82">
        <v>21</v>
      </c>
    </row>
    <row r="5" spans="1:2" x14ac:dyDescent="0.3">
      <c r="A5" s="21" t="s">
        <v>106</v>
      </c>
      <c r="B5" s="82">
        <v>1235</v>
      </c>
    </row>
    <row r="6" spans="1:2" x14ac:dyDescent="0.3">
      <c r="A6" s="21" t="s">
        <v>54</v>
      </c>
      <c r="B6" s="82">
        <v>268</v>
      </c>
    </row>
    <row r="7" spans="1:2" x14ac:dyDescent="0.25">
      <c r="A7" s="21" t="s">
        <v>12</v>
      </c>
      <c r="B7" s="82">
        <v>685</v>
      </c>
    </row>
    <row r="8" spans="1:2" x14ac:dyDescent="0.25">
      <c r="A8" s="2"/>
      <c r="B8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5" x14ac:dyDescent="0.25"/>
  <cols>
    <col min="1" max="1" width="35.28515625" bestFit="1" customWidth="1"/>
    <col min="2" max="2" width="10.85546875" style="84" customWidth="1"/>
  </cols>
  <sheetData>
    <row r="1" spans="1:2" x14ac:dyDescent="0.3">
      <c r="A1" s="22" t="s">
        <v>17</v>
      </c>
      <c r="B1" s="83">
        <v>235</v>
      </c>
    </row>
    <row r="2" spans="1:2" x14ac:dyDescent="0.3">
      <c r="A2" s="22" t="s">
        <v>31</v>
      </c>
      <c r="B2" s="83">
        <v>8</v>
      </c>
    </row>
    <row r="3" spans="1:2" x14ac:dyDescent="0.3">
      <c r="A3" s="22" t="s">
        <v>27</v>
      </c>
      <c r="B3" s="83">
        <v>780</v>
      </c>
    </row>
    <row r="4" spans="1:2" x14ac:dyDescent="0.3">
      <c r="A4" s="22" t="s">
        <v>32</v>
      </c>
      <c r="B4" s="83">
        <v>18</v>
      </c>
    </row>
    <row r="5" spans="1:2" x14ac:dyDescent="0.3">
      <c r="A5" s="22" t="s">
        <v>42</v>
      </c>
      <c r="B5" s="83">
        <v>334</v>
      </c>
    </row>
    <row r="6" spans="1:2" x14ac:dyDescent="0.3">
      <c r="A6" s="22" t="s">
        <v>18</v>
      </c>
      <c r="B6" s="83">
        <v>25</v>
      </c>
    </row>
    <row r="7" spans="1:2" x14ac:dyDescent="0.3">
      <c r="A7" s="22" t="s">
        <v>19</v>
      </c>
      <c r="B7" s="83">
        <v>134</v>
      </c>
    </row>
    <row r="8" spans="1:2" x14ac:dyDescent="0.3">
      <c r="A8" s="22" t="s">
        <v>34</v>
      </c>
      <c r="B8" s="83">
        <v>1</v>
      </c>
    </row>
    <row r="9" spans="1:2" x14ac:dyDescent="0.3">
      <c r="A9" s="22" t="s">
        <v>12</v>
      </c>
      <c r="B9" s="83">
        <v>686</v>
      </c>
    </row>
    <row r="10" spans="1:2" x14ac:dyDescent="0.3">
      <c r="B10" s="84" t="s">
        <v>13</v>
      </c>
    </row>
    <row r="11" spans="1:2" x14ac:dyDescent="0.3">
      <c r="B11" s="84" t="s">
        <v>13</v>
      </c>
    </row>
    <row r="12" spans="1:2" x14ac:dyDescent="0.3">
      <c r="B12" s="84" t="s">
        <v>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" sqref="A3"/>
    </sheetView>
  </sheetViews>
  <sheetFormatPr defaultRowHeight="15" x14ac:dyDescent="0.25"/>
  <cols>
    <col min="1" max="1" width="11.85546875" customWidth="1"/>
    <col min="2" max="2" width="9.140625" style="84"/>
  </cols>
  <sheetData>
    <row r="1" spans="1:2" x14ac:dyDescent="0.3">
      <c r="A1" t="s">
        <v>28</v>
      </c>
      <c r="B1" s="84">
        <v>41</v>
      </c>
    </row>
    <row r="2" spans="1:2" x14ac:dyDescent="0.3">
      <c r="A2" t="s">
        <v>1</v>
      </c>
      <c r="B2" s="84">
        <v>1162</v>
      </c>
    </row>
    <row r="3" spans="1:2" x14ac:dyDescent="0.3">
      <c r="A3" t="s">
        <v>43</v>
      </c>
      <c r="B3" s="84">
        <v>94</v>
      </c>
    </row>
    <row r="4" spans="1:2" x14ac:dyDescent="0.3">
      <c r="A4" t="s">
        <v>12</v>
      </c>
      <c r="B4" s="84">
        <v>924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/>
  </sheetViews>
  <sheetFormatPr defaultRowHeight="15" x14ac:dyDescent="0.25"/>
  <cols>
    <col min="1" max="1" width="17.7109375" customWidth="1"/>
    <col min="2" max="2" width="9.140625" style="84"/>
  </cols>
  <sheetData>
    <row r="1" spans="1:3" x14ac:dyDescent="0.3">
      <c r="A1" s="23" t="s">
        <v>44</v>
      </c>
      <c r="B1" s="84">
        <v>1281</v>
      </c>
      <c r="C1" s="23"/>
    </row>
    <row r="2" spans="1:3" x14ac:dyDescent="0.3">
      <c r="A2" s="23" t="s">
        <v>45</v>
      </c>
      <c r="B2" s="84">
        <v>940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3" sqref="A3"/>
    </sheetView>
  </sheetViews>
  <sheetFormatPr defaultRowHeight="15" x14ac:dyDescent="0.25"/>
  <cols>
    <col min="2" max="2" width="9.140625" style="84"/>
    <col min="12" max="12" width="9.140625" style="1"/>
  </cols>
  <sheetData>
    <row r="1" spans="1:12" x14ac:dyDescent="0.3">
      <c r="A1" t="s">
        <v>46</v>
      </c>
      <c r="B1" s="84">
        <v>42</v>
      </c>
      <c r="K1">
        <v>53</v>
      </c>
      <c r="L1" s="1">
        <f>K1/2099</f>
        <v>2.5250119104335399E-2</v>
      </c>
    </row>
    <row r="2" spans="1:12" x14ac:dyDescent="0.3">
      <c r="A2" t="s">
        <v>47</v>
      </c>
      <c r="B2" s="84">
        <v>393</v>
      </c>
      <c r="K2">
        <v>418</v>
      </c>
      <c r="L2" s="1">
        <f>K2/2099</f>
        <v>0.19914244878513579</v>
      </c>
    </row>
    <row r="3" spans="1:12" x14ac:dyDescent="0.3">
      <c r="A3" t="s">
        <v>48</v>
      </c>
      <c r="B3" s="84">
        <v>490</v>
      </c>
    </row>
    <row r="4" spans="1:12" x14ac:dyDescent="0.3">
      <c r="A4" t="s">
        <v>49</v>
      </c>
      <c r="B4" s="84">
        <v>510</v>
      </c>
      <c r="K4">
        <v>448</v>
      </c>
      <c r="L4" s="1">
        <f>K4/2099</f>
        <v>0.21343496903287279</v>
      </c>
    </row>
    <row r="5" spans="1:12" x14ac:dyDescent="0.3">
      <c r="A5" t="s">
        <v>50</v>
      </c>
      <c r="B5" s="84">
        <v>565</v>
      </c>
    </row>
    <row r="6" spans="1:12" x14ac:dyDescent="0.3">
      <c r="A6" t="s">
        <v>52</v>
      </c>
      <c r="B6" s="84">
        <v>210</v>
      </c>
      <c r="K6">
        <v>497</v>
      </c>
      <c r="L6" s="1">
        <f>K6/2099</f>
        <v>0.23677941877084327</v>
      </c>
    </row>
    <row r="7" spans="1:12" x14ac:dyDescent="0.25">
      <c r="A7" t="s">
        <v>53</v>
      </c>
      <c r="B7" s="84">
        <v>11</v>
      </c>
    </row>
    <row r="8" spans="1:12" x14ac:dyDescent="0.25">
      <c r="K8">
        <v>541</v>
      </c>
      <c r="L8" s="1">
        <f>K8/2099</f>
        <v>0.25774178180085755</v>
      </c>
    </row>
    <row r="10" spans="1:12" x14ac:dyDescent="0.25">
      <c r="K10">
        <v>134</v>
      </c>
      <c r="L10" s="1">
        <f>K10/2099</f>
        <v>6.3839923773225352E-2</v>
      </c>
    </row>
    <row r="12" spans="1:12" x14ac:dyDescent="0.25">
      <c r="K12">
        <v>8</v>
      </c>
      <c r="L12" s="1">
        <f>K12/2099</f>
        <v>3.8113387327298712E-3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7</vt:i4>
      </vt:variant>
    </vt:vector>
  </HeadingPairs>
  <TitlesOfParts>
    <vt:vector size="18" baseType="lpstr">
      <vt:lpstr>Promotions by Protected Charact</vt:lpstr>
      <vt:lpstr>Applications by Protected Chara</vt:lpstr>
      <vt:lpstr>Leavers by Protected Chara</vt:lpstr>
      <vt:lpstr>Starters by Protected Char</vt:lpstr>
      <vt:lpstr>Sex Orientation Table</vt:lpstr>
      <vt:lpstr>Religion Table</vt:lpstr>
      <vt:lpstr>Disability Table</vt:lpstr>
      <vt:lpstr>Full&amp;PT and Gender Table</vt:lpstr>
      <vt:lpstr>Staff by Age Band Table</vt:lpstr>
      <vt:lpstr>Ethnic Origin Table</vt:lpstr>
      <vt:lpstr>Age Profile Table</vt:lpstr>
      <vt:lpstr>Staff by Sexual Orientation</vt:lpstr>
      <vt:lpstr>Staff by Religion</vt:lpstr>
      <vt:lpstr>Staff by Disability</vt:lpstr>
      <vt:lpstr>Full or Part-Time and by Gender</vt:lpstr>
      <vt:lpstr>Staff by Age Band</vt:lpstr>
      <vt:lpstr>Staff by Ethnic Origin </vt:lpstr>
      <vt:lpstr>Staff Age Profile</vt:lpstr>
    </vt:vector>
  </TitlesOfParts>
  <Company>Weston Area Health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royally</dc:creator>
  <cp:lastModifiedBy>Yvonne Royall</cp:lastModifiedBy>
  <cp:lastPrinted>2018-08-03T13:14:23Z</cp:lastPrinted>
  <dcterms:created xsi:type="dcterms:W3CDTF">2012-01-31T08:47:29Z</dcterms:created>
  <dcterms:modified xsi:type="dcterms:W3CDTF">2018-08-13T11:25:01Z</dcterms:modified>
</cp:coreProperties>
</file>